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Računovodstvo OŠ\Desktop\Financijski izvještaj 3-26\"/>
    </mc:Choice>
  </mc:AlternateContent>
  <bookViews>
    <workbookView xWindow="-120" yWindow="-120" windowWidth="29040" windowHeight="15996"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s="1"/>
  <c r="F343" i="9"/>
  <c r="F342" i="9"/>
  <c r="F341" i="9"/>
  <c r="M340" i="9"/>
  <c r="L340" i="9"/>
  <c r="F340" i="9"/>
  <c r="B340" i="9" s="1"/>
  <c r="E340" i="9"/>
  <c r="H339" i="9"/>
  <c r="G339" i="9"/>
  <c r="E339" i="9" s="1"/>
  <c r="B339" i="9" s="1"/>
  <c r="F339" i="9"/>
  <c r="F338" i="9"/>
  <c r="F337" i="9"/>
  <c r="F336" i="9"/>
  <c r="F335" i="9"/>
  <c r="H334" i="9"/>
  <c r="E334" i="9" s="1"/>
  <c r="B334" i="9" s="1"/>
  <c r="G334" i="9"/>
  <c r="F334" i="9"/>
  <c r="F333" i="9"/>
  <c r="H332" i="9"/>
  <c r="G332" i="9"/>
  <c r="E332" i="9" s="1"/>
  <c r="F332" i="9"/>
  <c r="H331" i="9"/>
  <c r="G331" i="9"/>
  <c r="E331" i="9" s="1"/>
  <c r="B331" i="9" s="1"/>
  <c r="F331" i="9"/>
  <c r="H330" i="9"/>
  <c r="E330" i="9" s="1"/>
  <c r="B330" i="9" s="1"/>
  <c r="G330" i="9"/>
  <c r="F330" i="9"/>
  <c r="H329" i="9"/>
  <c r="G329" i="9"/>
  <c r="F329" i="9"/>
  <c r="E329" i="9"/>
  <c r="B329" i="9" s="1"/>
  <c r="H328" i="9"/>
  <c r="G328" i="9"/>
  <c r="F328" i="9"/>
  <c r="H327" i="9"/>
  <c r="G327" i="9"/>
  <c r="E327" i="9" s="1"/>
  <c r="B327" i="9" s="1"/>
  <c r="F327" i="9"/>
  <c r="H326" i="9"/>
  <c r="G326" i="9"/>
  <c r="F326" i="9"/>
  <c r="H325" i="9"/>
  <c r="G325" i="9"/>
  <c r="F325" i="9"/>
  <c r="H324" i="9"/>
  <c r="G324" i="9"/>
  <c r="E324" i="9" s="1"/>
  <c r="F324" i="9"/>
  <c r="H323" i="9"/>
  <c r="G323" i="9"/>
  <c r="F323" i="9"/>
  <c r="H322" i="9"/>
  <c r="E322" i="9" s="1"/>
  <c r="B322" i="9" s="1"/>
  <c r="G322" i="9"/>
  <c r="F322" i="9"/>
  <c r="H321" i="9"/>
  <c r="G321" i="9"/>
  <c r="F321" i="9"/>
  <c r="H320" i="9"/>
  <c r="G320" i="9"/>
  <c r="E320" i="9" s="1"/>
  <c r="F320" i="9"/>
  <c r="H319" i="9"/>
  <c r="G319" i="9"/>
  <c r="F319" i="9"/>
  <c r="H318" i="9"/>
  <c r="E318" i="9" s="1"/>
  <c r="B318" i="9" s="1"/>
  <c r="G318" i="9"/>
  <c r="F318" i="9"/>
  <c r="H317" i="9"/>
  <c r="G317" i="9"/>
  <c r="F317" i="9"/>
  <c r="E317" i="9"/>
  <c r="B317" i="9" s="1"/>
  <c r="H316" i="9"/>
  <c r="G316" i="9"/>
  <c r="E316" i="9" s="1"/>
  <c r="F316" i="9"/>
  <c r="F315" i="9"/>
  <c r="F314" i="9"/>
  <c r="F313" i="9"/>
  <c r="H312" i="9"/>
  <c r="G312" i="9"/>
  <c r="E312" i="9" s="1"/>
  <c r="F312" i="9"/>
  <c r="H311" i="9"/>
  <c r="G311" i="9"/>
  <c r="E311" i="9" s="1"/>
  <c r="B311" i="9" s="1"/>
  <c r="F311" i="9"/>
  <c r="H310" i="9"/>
  <c r="E310" i="9" s="1"/>
  <c r="B310" i="9" s="1"/>
  <c r="G310" i="9"/>
  <c r="F310" i="9"/>
  <c r="F309" i="9"/>
  <c r="F308" i="9"/>
  <c r="H307" i="9"/>
  <c r="G307" i="9"/>
  <c r="E307" i="9" s="1"/>
  <c r="B307" i="9" s="1"/>
  <c r="F307" i="9"/>
  <c r="F306" i="9"/>
  <c r="H305" i="9"/>
  <c r="E305" i="9" s="1"/>
  <c r="B305" i="9" s="1"/>
  <c r="G305" i="9"/>
  <c r="F305" i="9"/>
  <c r="H304" i="9"/>
  <c r="G304" i="9"/>
  <c r="F304" i="9"/>
  <c r="E304" i="9"/>
  <c r="B304" i="9" s="1"/>
  <c r="H303" i="9"/>
  <c r="G303" i="9"/>
  <c r="E303" i="9" s="1"/>
  <c r="F303" i="9"/>
  <c r="F302" i="9"/>
  <c r="F301" i="9"/>
  <c r="F300" i="9"/>
  <c r="F299" i="9"/>
  <c r="F298" i="9"/>
  <c r="F297" i="9"/>
  <c r="L296" i="9"/>
  <c r="F296" i="9" s="1"/>
  <c r="H296" i="9"/>
  <c r="F295" i="9"/>
  <c r="I294" i="9"/>
  <c r="E294" i="9" s="1"/>
  <c r="B294" i="9" s="1"/>
  <c r="H294" i="9"/>
  <c r="F294" i="9"/>
  <c r="E293" i="9"/>
  <c r="M292" i="9"/>
  <c r="L292" i="9"/>
  <c r="F292" i="9"/>
  <c r="E292" i="9"/>
  <c r="B292" i="9" s="1"/>
  <c r="M291" i="9"/>
  <c r="L291" i="9"/>
  <c r="F291" i="9" s="1"/>
  <c r="B291" i="9" s="1"/>
  <c r="E291" i="9"/>
  <c r="M290" i="9"/>
  <c r="L290" i="9"/>
  <c r="E290" i="9"/>
  <c r="M289" i="9"/>
  <c r="L289" i="9"/>
  <c r="F289" i="9"/>
  <c r="E289" i="9"/>
  <c r="B289" i="9" s="1"/>
  <c r="M288" i="9"/>
  <c r="L288" i="9"/>
  <c r="F288" i="9"/>
  <c r="E288" i="9"/>
  <c r="M287" i="9"/>
  <c r="L287" i="9"/>
  <c r="F287" i="9" s="1"/>
  <c r="B287" i="9" s="1"/>
  <c r="E287" i="9"/>
  <c r="M286" i="9"/>
  <c r="L286" i="9"/>
  <c r="F286" i="9" s="1"/>
  <c r="E286" i="9"/>
  <c r="B286" i="9"/>
  <c r="M285" i="9"/>
  <c r="L285" i="9"/>
  <c r="F285" i="9"/>
  <c r="E285" i="9"/>
  <c r="B285" i="9" s="1"/>
  <c r="M284" i="9"/>
  <c r="L284" i="9"/>
  <c r="F284" i="9"/>
  <c r="E284" i="9"/>
  <c r="B284" i="9" s="1"/>
  <c r="M283" i="9"/>
  <c r="L283" i="9"/>
  <c r="F283" i="9" s="1"/>
  <c r="B283" i="9" s="1"/>
  <c r="E283" i="9"/>
  <c r="M282" i="9"/>
  <c r="L282" i="9"/>
  <c r="E282" i="9"/>
  <c r="M281" i="9"/>
  <c r="L281" i="9"/>
  <c r="F281" i="9"/>
  <c r="E281" i="9"/>
  <c r="B281" i="9" s="1"/>
  <c r="M280" i="9"/>
  <c r="L280" i="9"/>
  <c r="F280" i="9"/>
  <c r="E280" i="9"/>
  <c r="M279" i="9"/>
  <c r="L279" i="9"/>
  <c r="F279" i="9" s="1"/>
  <c r="B279" i="9" s="1"/>
  <c r="E279" i="9"/>
  <c r="M278" i="9"/>
  <c r="L278" i="9"/>
  <c r="F278" i="9" s="1"/>
  <c r="B278" i="9" s="1"/>
  <c r="E278" i="9"/>
  <c r="M277" i="9"/>
  <c r="L277" i="9"/>
  <c r="F277" i="9"/>
  <c r="E277" i="9"/>
  <c r="B277" i="9" s="1"/>
  <c r="M276" i="9"/>
  <c r="L276" i="9"/>
  <c r="F276" i="9"/>
  <c r="E276" i="9"/>
  <c r="B276" i="9" s="1"/>
  <c r="M275" i="9"/>
  <c r="L275" i="9"/>
  <c r="F275" i="9" s="1"/>
  <c r="B275" i="9" s="1"/>
  <c r="E275" i="9"/>
  <c r="M274" i="9"/>
  <c r="L274" i="9"/>
  <c r="E274" i="9"/>
  <c r="M273" i="9"/>
  <c r="L273" i="9"/>
  <c r="F273" i="9"/>
  <c r="E273" i="9"/>
  <c r="B273" i="9" s="1"/>
  <c r="M272" i="9"/>
  <c r="L272" i="9"/>
  <c r="F272" i="9"/>
  <c r="E272" i="9"/>
  <c r="M271" i="9"/>
  <c r="L271" i="9"/>
  <c r="F271" i="9" s="1"/>
  <c r="B271" i="9" s="1"/>
  <c r="E271" i="9"/>
  <c r="M270" i="9"/>
  <c r="L270" i="9"/>
  <c r="F270" i="9" s="1"/>
  <c r="E270" i="9"/>
  <c r="B270" i="9"/>
  <c r="M269" i="9"/>
  <c r="L269" i="9"/>
  <c r="F269" i="9"/>
  <c r="E269" i="9"/>
  <c r="B269" i="9" s="1"/>
  <c r="M268" i="9"/>
  <c r="L268" i="9"/>
  <c r="F268" i="9"/>
  <c r="E268" i="9"/>
  <c r="B268" i="9" s="1"/>
  <c r="M267" i="9"/>
  <c r="L267" i="9"/>
  <c r="F267" i="9" s="1"/>
  <c r="B267" i="9" s="1"/>
  <c r="E267" i="9"/>
  <c r="M266" i="9"/>
  <c r="L266" i="9"/>
  <c r="E266" i="9"/>
  <c r="M265" i="9"/>
  <c r="L265" i="9"/>
  <c r="F265" i="9"/>
  <c r="E265" i="9"/>
  <c r="B265" i="9" s="1"/>
  <c r="M264" i="9"/>
  <c r="L264" i="9"/>
  <c r="F264" i="9"/>
  <c r="E264" i="9"/>
  <c r="M263" i="9"/>
  <c r="L263" i="9"/>
  <c r="F263" i="9" s="1"/>
  <c r="B263" i="9" s="1"/>
  <c r="E263" i="9"/>
  <c r="M262" i="9"/>
  <c r="L262" i="9"/>
  <c r="F262" i="9" s="1"/>
  <c r="B262" i="9" s="1"/>
  <c r="E262" i="9"/>
  <c r="M261" i="9"/>
  <c r="L261" i="9"/>
  <c r="F261" i="9"/>
  <c r="E261" i="9"/>
  <c r="B261" i="9" s="1"/>
  <c r="M260" i="9"/>
  <c r="L260" i="9"/>
  <c r="F260" i="9"/>
  <c r="E260" i="9"/>
  <c r="B260" i="9" s="1"/>
  <c r="M259" i="9"/>
  <c r="L259" i="9"/>
  <c r="F259" i="9" s="1"/>
  <c r="B259" i="9" s="1"/>
  <c r="E259" i="9"/>
  <c r="M258" i="9"/>
  <c r="L258" i="9"/>
  <c r="E258" i="9"/>
  <c r="M257" i="9"/>
  <c r="L257" i="9"/>
  <c r="F257" i="9"/>
  <c r="E257" i="9"/>
  <c r="B257" i="9" s="1"/>
  <c r="M256" i="9"/>
  <c r="L256" i="9"/>
  <c r="F256" i="9"/>
  <c r="E256" i="9"/>
  <c r="M255" i="9"/>
  <c r="L255" i="9"/>
  <c r="F255" i="9" s="1"/>
  <c r="B255" i="9" s="1"/>
  <c r="E255" i="9"/>
  <c r="M254" i="9"/>
  <c r="L254" i="9"/>
  <c r="F254" i="9" s="1"/>
  <c r="B254" i="9" s="1"/>
  <c r="E254" i="9"/>
  <c r="M253" i="9"/>
  <c r="L253" i="9"/>
  <c r="F253" i="9"/>
  <c r="E253" i="9"/>
  <c r="B253" i="9" s="1"/>
  <c r="M252" i="9"/>
  <c r="L252" i="9"/>
  <c r="F252" i="9" s="1"/>
  <c r="E252" i="9"/>
  <c r="M251" i="9"/>
  <c r="L251" i="9"/>
  <c r="F251" i="9" s="1"/>
  <c r="B251" i="9" s="1"/>
  <c r="E251" i="9"/>
  <c r="M250" i="9"/>
  <c r="L250" i="9"/>
  <c r="F250" i="9" s="1"/>
  <c r="B250" i="9" s="1"/>
  <c r="E250" i="9"/>
  <c r="M249" i="9"/>
  <c r="F249" i="9" s="1"/>
  <c r="L249" i="9"/>
  <c r="E249" i="9"/>
  <c r="B249" i="9" s="1"/>
  <c r="M248" i="9"/>
  <c r="L248" i="9"/>
  <c r="F248" i="9"/>
  <c r="E248" i="9"/>
  <c r="M247" i="9"/>
  <c r="F247" i="9" s="1"/>
  <c r="B247" i="9" s="1"/>
  <c r="L247" i="9"/>
  <c r="E247" i="9"/>
  <c r="M246" i="9"/>
  <c r="L246" i="9"/>
  <c r="F246" i="9" s="1"/>
  <c r="E246" i="9"/>
  <c r="B246" i="9"/>
  <c r="M245" i="9"/>
  <c r="F245" i="9" s="1"/>
  <c r="L245" i="9"/>
  <c r="E245" i="9"/>
  <c r="M244" i="9"/>
  <c r="F244" i="9" s="1"/>
  <c r="L244" i="9"/>
  <c r="E244" i="9"/>
  <c r="M243" i="9"/>
  <c r="L243" i="9"/>
  <c r="F243" i="9"/>
  <c r="B243" i="9" s="1"/>
  <c r="E243" i="9"/>
  <c r="M242" i="9"/>
  <c r="L242" i="9"/>
  <c r="E242" i="9"/>
  <c r="M241" i="9"/>
  <c r="F241" i="9" s="1"/>
  <c r="L241" i="9"/>
  <c r="E241" i="9"/>
  <c r="M240" i="9"/>
  <c r="F240" i="9" s="1"/>
  <c r="L240" i="9"/>
  <c r="E240" i="9"/>
  <c r="M239" i="9"/>
  <c r="F239" i="9" s="1"/>
  <c r="B239" i="9" s="1"/>
  <c r="L239" i="9"/>
  <c r="E239" i="9"/>
  <c r="M238" i="9"/>
  <c r="L238" i="9"/>
  <c r="F238" i="9" s="1"/>
  <c r="E238" i="9"/>
  <c r="B238" i="9"/>
  <c r="M237" i="9"/>
  <c r="F237" i="9" s="1"/>
  <c r="L237" i="9"/>
  <c r="E237" i="9"/>
  <c r="M236" i="9"/>
  <c r="F236" i="9" s="1"/>
  <c r="L236" i="9"/>
  <c r="E236" i="9"/>
  <c r="M235" i="9"/>
  <c r="L235" i="9"/>
  <c r="F235" i="9"/>
  <c r="B235" i="9" s="1"/>
  <c r="E235" i="9"/>
  <c r="M234" i="9"/>
  <c r="L234" i="9"/>
  <c r="F234" i="9" s="1"/>
  <c r="B234" i="9" s="1"/>
  <c r="E234" i="9"/>
  <c r="M233" i="9"/>
  <c r="F233" i="9" s="1"/>
  <c r="L233" i="9"/>
  <c r="E233" i="9"/>
  <c r="B233" i="9" s="1"/>
  <c r="M232" i="9"/>
  <c r="L232" i="9"/>
  <c r="F232" i="9"/>
  <c r="E232" i="9"/>
  <c r="B232" i="9" s="1"/>
  <c r="M231" i="9"/>
  <c r="F231" i="9" s="1"/>
  <c r="B231" i="9" s="1"/>
  <c r="L231" i="9"/>
  <c r="E231" i="9"/>
  <c r="M230" i="9"/>
  <c r="L230" i="9"/>
  <c r="F230" i="9" s="1"/>
  <c r="E230" i="9"/>
  <c r="B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G158" i="9"/>
  <c r="F158" i="9"/>
  <c r="E158" i="9"/>
  <c r="B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E57" i="9" s="1"/>
  <c r="B57" i="9" s="1"/>
  <c r="F57" i="9"/>
  <c r="H56" i="9"/>
  <c r="E56" i="9" s="1"/>
  <c r="B56" i="9" s="1"/>
  <c r="G56" i="9"/>
  <c r="F56" i="9"/>
  <c r="H55" i="9"/>
  <c r="E55" i="9" s="1"/>
  <c r="B55" i="9" s="1"/>
  <c r="G55" i="9"/>
  <c r="F55" i="9"/>
  <c r="H54" i="9"/>
  <c r="G54" i="9"/>
  <c r="E54" i="9" s="1"/>
  <c r="B54" i="9" s="1"/>
  <c r="F54" i="9"/>
  <c r="H53" i="9"/>
  <c r="G53" i="9"/>
  <c r="F53" i="9"/>
  <c r="H52" i="9"/>
  <c r="E52" i="9" s="1"/>
  <c r="B52" i="9" s="1"/>
  <c r="G52" i="9"/>
  <c r="F52" i="9"/>
  <c r="H51" i="9"/>
  <c r="G51" i="9"/>
  <c r="F51" i="9"/>
  <c r="E51" i="9"/>
  <c r="B51" i="9" s="1"/>
  <c r="H50" i="9"/>
  <c r="G50" i="9"/>
  <c r="F50" i="9"/>
  <c r="H49" i="9"/>
  <c r="G49" i="9"/>
  <c r="F49" i="9"/>
  <c r="H48" i="9"/>
  <c r="G48" i="9"/>
  <c r="F48" i="9"/>
  <c r="E48" i="9"/>
  <c r="B48" i="9" s="1"/>
  <c r="H47" i="9"/>
  <c r="G47" i="9"/>
  <c r="F47" i="9"/>
  <c r="E47" i="9"/>
  <c r="B47" i="9" s="1"/>
  <c r="H46" i="9"/>
  <c r="G46" i="9"/>
  <c r="F46" i="9"/>
  <c r="H45" i="9"/>
  <c r="G45" i="9"/>
  <c r="E45" i="9" s="1"/>
  <c r="B45" i="9" s="1"/>
  <c r="F45" i="9"/>
  <c r="H44" i="9"/>
  <c r="G44" i="9"/>
  <c r="F44" i="9"/>
  <c r="E44" i="9"/>
  <c r="B44" i="9" s="1"/>
  <c r="H43" i="9"/>
  <c r="E43" i="9" s="1"/>
  <c r="B43" i="9" s="1"/>
  <c r="G43" i="9"/>
  <c r="F43" i="9"/>
  <c r="H42" i="9"/>
  <c r="G42" i="9"/>
  <c r="E42" i="9" s="1"/>
  <c r="B42" i="9" s="1"/>
  <c r="F42" i="9"/>
  <c r="H41" i="9"/>
  <c r="G41" i="9"/>
  <c r="E41" i="9" s="1"/>
  <c r="B41" i="9" s="1"/>
  <c r="F41" i="9"/>
  <c r="H40" i="9"/>
  <c r="G40" i="9"/>
  <c r="F40" i="9"/>
  <c r="E40" i="9"/>
  <c r="B40" i="9" s="1"/>
  <c r="H39" i="9"/>
  <c r="E39" i="9" s="1"/>
  <c r="B39" i="9" s="1"/>
  <c r="G39" i="9"/>
  <c r="F39" i="9"/>
  <c r="H38" i="9"/>
  <c r="G38" i="9"/>
  <c r="E38" i="9" s="1"/>
  <c r="B38" i="9" s="1"/>
  <c r="F38" i="9"/>
  <c r="H37" i="9"/>
  <c r="G37" i="9"/>
  <c r="F37" i="9"/>
  <c r="H36" i="9"/>
  <c r="G36" i="9"/>
  <c r="E36" i="9" s="1"/>
  <c r="B36" i="9" s="1"/>
  <c r="F36" i="9"/>
  <c r="H35" i="9"/>
  <c r="G35" i="9"/>
  <c r="F35" i="9"/>
  <c r="E35" i="9"/>
  <c r="B35" i="9" s="1"/>
  <c r="H34" i="9"/>
  <c r="G34" i="9"/>
  <c r="F34" i="9"/>
  <c r="H33" i="9"/>
  <c r="G33" i="9"/>
  <c r="E33" i="9" s="1"/>
  <c r="B33" i="9" s="1"/>
  <c r="F33" i="9"/>
  <c r="H32" i="9"/>
  <c r="G32" i="9"/>
  <c r="F32" i="9"/>
  <c r="E32" i="9"/>
  <c r="B32" i="9" s="1"/>
  <c r="H31" i="9"/>
  <c r="E31" i="9" s="1"/>
  <c r="B31" i="9" s="1"/>
  <c r="G31" i="9"/>
  <c r="F31" i="9"/>
  <c r="H30" i="9"/>
  <c r="G30" i="9"/>
  <c r="E30" i="9" s="1"/>
  <c r="B30" i="9" s="1"/>
  <c r="F30" i="9"/>
  <c r="H29" i="9"/>
  <c r="G29" i="9"/>
  <c r="E29" i="9" s="1"/>
  <c r="B29" i="9" s="1"/>
  <c r="F29" i="9"/>
  <c r="H28" i="9"/>
  <c r="G28" i="9"/>
  <c r="F28" i="9"/>
  <c r="E28" i="9"/>
  <c r="B28" i="9" s="1"/>
  <c r="H27" i="9"/>
  <c r="E27" i="9" s="1"/>
  <c r="B27" i="9" s="1"/>
  <c r="G27" i="9"/>
  <c r="F27" i="9"/>
  <c r="H26" i="9"/>
  <c r="G26" i="9"/>
  <c r="F26" i="9"/>
  <c r="H25" i="9"/>
  <c r="G25" i="9"/>
  <c r="E25" i="9" s="1"/>
  <c r="B25" i="9" s="1"/>
  <c r="F25" i="9"/>
  <c r="F24" i="9"/>
  <c r="F4" i="9"/>
  <c r="O3" i="9"/>
  <c r="G296" i="9" s="1"/>
  <c r="I3" i="9"/>
  <c r="H3" i="9"/>
  <c r="G3" i="9"/>
  <c r="D104" i="8"/>
  <c r="D97" i="8"/>
  <c r="D92" i="8"/>
  <c r="D87" i="8"/>
  <c r="D82" i="8"/>
  <c r="D77" i="8"/>
  <c r="D72" i="8"/>
  <c r="D67" i="8"/>
  <c r="D62" i="8"/>
  <c r="D57" i="8"/>
  <c r="D52" i="8"/>
  <c r="D51" i="8"/>
  <c r="D45" i="8" s="1"/>
  <c r="I40" i="3" s="1"/>
  <c r="D46" i="8"/>
  <c r="D37" i="8"/>
  <c r="D27" i="8"/>
  <c r="D25" i="8" s="1"/>
  <c r="D18" i="8"/>
  <c r="D8" i="8"/>
  <c r="D6" i="8"/>
  <c r="E44" i="7"/>
  <c r="D44" i="7"/>
  <c r="E39" i="7"/>
  <c r="E38" i="7" s="1"/>
  <c r="I35" i="3" s="1"/>
  <c r="D39" i="7"/>
  <c r="D38" i="7" s="1"/>
  <c r="H35" i="3" s="1"/>
  <c r="E30" i="7"/>
  <c r="D30" i="7"/>
  <c r="E23" i="7"/>
  <c r="E22" i="7" s="1"/>
  <c r="I34" i="3" s="1"/>
  <c r="D23" i="7"/>
  <c r="D22" i="7"/>
  <c r="E14" i="7"/>
  <c r="D14" i="7"/>
  <c r="E7" i="7"/>
  <c r="D7" i="7"/>
  <c r="D6" i="7" s="1"/>
  <c r="D5" i="7" s="1"/>
  <c r="E6" i="7"/>
  <c r="E5" i="7" s="1"/>
  <c r="I33" i="3" s="1"/>
  <c r="F140" i="6"/>
  <c r="F139" i="6"/>
  <c r="F138" i="6"/>
  <c r="F137" i="6"/>
  <c r="F136" i="6"/>
  <c r="F135" i="6"/>
  <c r="F134" i="6"/>
  <c r="F133" i="6"/>
  <c r="F132" i="6"/>
  <c r="F131" i="6"/>
  <c r="E130" i="6"/>
  <c r="E129" i="6" s="1"/>
  <c r="D130" i="6"/>
  <c r="F128" i="6"/>
  <c r="F127" i="6"/>
  <c r="F126" i="6"/>
  <c r="F125" i="6"/>
  <c r="F124" i="6"/>
  <c r="F123" i="6"/>
  <c r="E122" i="6"/>
  <c r="E114" i="6" s="1"/>
  <c r="I30" i="3"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5" i="5"/>
  <c r="D295"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E250" i="5" s="1"/>
  <c r="I25" i="3"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E127" i="5"/>
  <c r="E119" i="5"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F88" i="5"/>
  <c r="D88"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E629" i="4" s="1"/>
  <c r="D636" i="4"/>
  <c r="F636" i="4" s="1"/>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D597" i="4" s="1"/>
  <c r="F597" i="4"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F427" i="4"/>
  <c r="E427" i="4"/>
  <c r="D427" i="4"/>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D361" i="4" s="1"/>
  <c r="F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F129" i="4"/>
  <c r="E129" i="4"/>
  <c r="D129" i="4"/>
  <c r="F128" i="4"/>
  <c r="F127" i="4"/>
  <c r="E126" i="4"/>
  <c r="E125" i="4" s="1"/>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4" i="1"/>
  <c r="G1684" i="1"/>
  <c r="C1684" i="1"/>
  <c r="H1683" i="1"/>
  <c r="G1683" i="1"/>
  <c r="C1683" i="1"/>
  <c r="G1682" i="1"/>
  <c r="C1682" i="1"/>
  <c r="H1682" i="1" s="1"/>
  <c r="C1681" i="1"/>
  <c r="H1680" i="1"/>
  <c r="G1680" i="1"/>
  <c r="C1680" i="1"/>
  <c r="H1679" i="1"/>
  <c r="G1679" i="1"/>
  <c r="C1679" i="1"/>
  <c r="G1678" i="1"/>
  <c r="C1678" i="1"/>
  <c r="H1678" i="1" s="1"/>
  <c r="C1677" i="1"/>
  <c r="H1676" i="1"/>
  <c r="G1676" i="1"/>
  <c r="C1676" i="1"/>
  <c r="H1675" i="1"/>
  <c r="G1675" i="1"/>
  <c r="C1675" i="1"/>
  <c r="G1674" i="1"/>
  <c r="C1674" i="1"/>
  <c r="H1674" i="1" s="1"/>
  <c r="C1673" i="1"/>
  <c r="H1672" i="1"/>
  <c r="G1672" i="1"/>
  <c r="C1672" i="1"/>
  <c r="H1671" i="1"/>
  <c r="G1671" i="1"/>
  <c r="C1671" i="1"/>
  <c r="G1670" i="1"/>
  <c r="C1670" i="1"/>
  <c r="H1670" i="1" s="1"/>
  <c r="C1669" i="1"/>
  <c r="H1668" i="1"/>
  <c r="G1668" i="1"/>
  <c r="C1668" i="1"/>
  <c r="H1667" i="1"/>
  <c r="G1667" i="1"/>
  <c r="C1667" i="1"/>
  <c r="G1666" i="1"/>
  <c r="C1666" i="1"/>
  <c r="H1666" i="1" s="1"/>
  <c r="C1665" i="1"/>
  <c r="H1664" i="1"/>
  <c r="G1664" i="1"/>
  <c r="C1664" i="1"/>
  <c r="H1663" i="1"/>
  <c r="G1663" i="1"/>
  <c r="C1663" i="1"/>
  <c r="G1662" i="1"/>
  <c r="C1662" i="1"/>
  <c r="H1662" i="1" s="1"/>
  <c r="C1661" i="1"/>
  <c r="H1660" i="1"/>
  <c r="G1660" i="1"/>
  <c r="C1660" i="1"/>
  <c r="H1659" i="1"/>
  <c r="G1659" i="1"/>
  <c r="C1659" i="1"/>
  <c r="G1658" i="1"/>
  <c r="C1658" i="1"/>
  <c r="H1658" i="1" s="1"/>
  <c r="C1657" i="1"/>
  <c r="H1656" i="1"/>
  <c r="G1656" i="1"/>
  <c r="C1656" i="1"/>
  <c r="H1655" i="1"/>
  <c r="G1655" i="1"/>
  <c r="C1655" i="1"/>
  <c r="G1654" i="1"/>
  <c r="C1654" i="1"/>
  <c r="H1654" i="1" s="1"/>
  <c r="C1653" i="1"/>
  <c r="H1652" i="1"/>
  <c r="G1652" i="1"/>
  <c r="C1652" i="1"/>
  <c r="H1651" i="1"/>
  <c r="G1651" i="1"/>
  <c r="C1651" i="1"/>
  <c r="G1650" i="1"/>
  <c r="C1650" i="1"/>
  <c r="H1650" i="1" s="1"/>
  <c r="C1649" i="1"/>
  <c r="H1648" i="1"/>
  <c r="G1648" i="1"/>
  <c r="C1648" i="1"/>
  <c r="H1647" i="1"/>
  <c r="G1647" i="1"/>
  <c r="C1647" i="1"/>
  <c r="G1646" i="1"/>
  <c r="C1646" i="1"/>
  <c r="H1646" i="1" s="1"/>
  <c r="C1645" i="1"/>
  <c r="H1644" i="1"/>
  <c r="G1644" i="1"/>
  <c r="C1644" i="1"/>
  <c r="H1643" i="1"/>
  <c r="G1643" i="1"/>
  <c r="C1643" i="1"/>
  <c r="G1642" i="1"/>
  <c r="C1642" i="1"/>
  <c r="H1642" i="1" s="1"/>
  <c r="C1641" i="1"/>
  <c r="H1640" i="1"/>
  <c r="G1640" i="1"/>
  <c r="C1640" i="1"/>
  <c r="H1639" i="1"/>
  <c r="G1639" i="1"/>
  <c r="C1639" i="1"/>
  <c r="G1638" i="1"/>
  <c r="C1638" i="1"/>
  <c r="H1638" i="1" s="1"/>
  <c r="C1637" i="1"/>
  <c r="H1636" i="1"/>
  <c r="G1636" i="1"/>
  <c r="C1636" i="1"/>
  <c r="H1635" i="1"/>
  <c r="G1635" i="1"/>
  <c r="C1635" i="1"/>
  <c r="G1634" i="1"/>
  <c r="C1634" i="1"/>
  <c r="H1634" i="1" s="1"/>
  <c r="C1633" i="1"/>
  <c r="H1632" i="1"/>
  <c r="G1632" i="1"/>
  <c r="C1632" i="1"/>
  <c r="H1631" i="1"/>
  <c r="G1631" i="1"/>
  <c r="C1631" i="1"/>
  <c r="G1630" i="1"/>
  <c r="C1630" i="1"/>
  <c r="H1630" i="1" s="1"/>
  <c r="C1629" i="1"/>
  <c r="H1628" i="1"/>
  <c r="G1628" i="1"/>
  <c r="C1628" i="1"/>
  <c r="H1627" i="1"/>
  <c r="G1627" i="1"/>
  <c r="C1627" i="1"/>
  <c r="G1626" i="1"/>
  <c r="C1626" i="1"/>
  <c r="H1626" i="1" s="1"/>
  <c r="C1625" i="1"/>
  <c r="H1624" i="1"/>
  <c r="G1624" i="1"/>
  <c r="C1624" i="1"/>
  <c r="H1623" i="1"/>
  <c r="G1623" i="1"/>
  <c r="C1623" i="1"/>
  <c r="G1622" i="1"/>
  <c r="C1622" i="1"/>
  <c r="H1622" i="1" s="1"/>
  <c r="C1621" i="1"/>
  <c r="H1619" i="1"/>
  <c r="G1619" i="1"/>
  <c r="C1619" i="1"/>
  <c r="G1618" i="1"/>
  <c r="C1618" i="1"/>
  <c r="H1618" i="1" s="1"/>
  <c r="C1617" i="1"/>
  <c r="H1616" i="1"/>
  <c r="G1616" i="1"/>
  <c r="C1616" i="1"/>
  <c r="H1615" i="1"/>
  <c r="G1615" i="1"/>
  <c r="C1615" i="1"/>
  <c r="G1614" i="1"/>
  <c r="C1614" i="1"/>
  <c r="H1614" i="1" s="1"/>
  <c r="C1613" i="1"/>
  <c r="H1612" i="1"/>
  <c r="G1612" i="1"/>
  <c r="C1612" i="1"/>
  <c r="H1611" i="1"/>
  <c r="G1611" i="1"/>
  <c r="C1611" i="1"/>
  <c r="G1610" i="1"/>
  <c r="C1610" i="1"/>
  <c r="H1610" i="1" s="1"/>
  <c r="C1609" i="1"/>
  <c r="H1608" i="1"/>
  <c r="G1608" i="1"/>
  <c r="C1608" i="1"/>
  <c r="H1607" i="1"/>
  <c r="G1607" i="1"/>
  <c r="C1607" i="1"/>
  <c r="G1606" i="1"/>
  <c r="C1606" i="1"/>
  <c r="H1606" i="1" s="1"/>
  <c r="C1605" i="1"/>
  <c r="H1604" i="1"/>
  <c r="G1604" i="1"/>
  <c r="C1604" i="1"/>
  <c r="H1603" i="1"/>
  <c r="G1603" i="1"/>
  <c r="C1603" i="1"/>
  <c r="G1602" i="1"/>
  <c r="C1602" i="1"/>
  <c r="H1602" i="1" s="1"/>
  <c r="C1601" i="1"/>
  <c r="H1600" i="1"/>
  <c r="G1600" i="1"/>
  <c r="C1600" i="1"/>
  <c r="H1599" i="1"/>
  <c r="G1599" i="1"/>
  <c r="C1599" i="1"/>
  <c r="G1598" i="1"/>
  <c r="C1598" i="1"/>
  <c r="H1598" i="1" s="1"/>
  <c r="C1597" i="1"/>
  <c r="H1596" i="1"/>
  <c r="G1596" i="1"/>
  <c r="C1596" i="1"/>
  <c r="H1595" i="1"/>
  <c r="G1595" i="1"/>
  <c r="C1595" i="1"/>
  <c r="G1594" i="1"/>
  <c r="C1594" i="1"/>
  <c r="H1594" i="1" s="1"/>
  <c r="C1593" i="1"/>
  <c r="H1592" i="1"/>
  <c r="G1592" i="1"/>
  <c r="C1592" i="1"/>
  <c r="H1591" i="1"/>
  <c r="G1591" i="1"/>
  <c r="C1591" i="1"/>
  <c r="G1590" i="1"/>
  <c r="C1590" i="1"/>
  <c r="H1590" i="1" s="1"/>
  <c r="C1589" i="1"/>
  <c r="H1588" i="1"/>
  <c r="G1588" i="1"/>
  <c r="C1588" i="1"/>
  <c r="H1587" i="1"/>
  <c r="G1587" i="1"/>
  <c r="C1587" i="1"/>
  <c r="G1586" i="1"/>
  <c r="C1586" i="1"/>
  <c r="H1586" i="1" s="1"/>
  <c r="C1585" i="1"/>
  <c r="H1584" i="1"/>
  <c r="G1584" i="1"/>
  <c r="C1584" i="1"/>
  <c r="H1583" i="1"/>
  <c r="G1583" i="1"/>
  <c r="C1583" i="1"/>
  <c r="G1582" i="1"/>
  <c r="C1582" i="1"/>
  <c r="H1582" i="1" s="1"/>
  <c r="C1581" i="1"/>
  <c r="G1580" i="1"/>
  <c r="I1580" i="1" s="1"/>
  <c r="D1580" i="1"/>
  <c r="J1580" i="1" s="1"/>
  <c r="C1580" i="1"/>
  <c r="H1580" i="1" s="1"/>
  <c r="D1579" i="1"/>
  <c r="C1579" i="1"/>
  <c r="G1578" i="1"/>
  <c r="D1578" i="1"/>
  <c r="J1578" i="1" s="1"/>
  <c r="C1578" i="1"/>
  <c r="H1578" i="1" s="1"/>
  <c r="D1577" i="1"/>
  <c r="C1577" i="1"/>
  <c r="D1576" i="1"/>
  <c r="C1576" i="1"/>
  <c r="G1575" i="1"/>
  <c r="D1575" i="1"/>
  <c r="J1575" i="1" s="1"/>
  <c r="C1575" i="1"/>
  <c r="H1575" i="1" s="1"/>
  <c r="D1574" i="1"/>
  <c r="C1574" i="1"/>
  <c r="G1573" i="1"/>
  <c r="I1573" i="1" s="1"/>
  <c r="D1573" i="1"/>
  <c r="J1573" i="1" s="1"/>
  <c r="C1573" i="1"/>
  <c r="H1573" i="1" s="1"/>
  <c r="D1572" i="1"/>
  <c r="C1572" i="1"/>
  <c r="D1571" i="1"/>
  <c r="C1571" i="1"/>
  <c r="D1570" i="1"/>
  <c r="C1570" i="1"/>
  <c r="G1569" i="1"/>
  <c r="D1569" i="1"/>
  <c r="J1569" i="1" s="1"/>
  <c r="C1569" i="1"/>
  <c r="H1569" i="1" s="1"/>
  <c r="D1568" i="1"/>
  <c r="C1568" i="1"/>
  <c r="G1567" i="1"/>
  <c r="I1567" i="1" s="1"/>
  <c r="D1567" i="1"/>
  <c r="J1567" i="1" s="1"/>
  <c r="C1567" i="1"/>
  <c r="H1567" i="1" s="1"/>
  <c r="D1566" i="1"/>
  <c r="C1566" i="1"/>
  <c r="G1565" i="1"/>
  <c r="D1565" i="1"/>
  <c r="J1565" i="1" s="1"/>
  <c r="C1565" i="1"/>
  <c r="H1565" i="1" s="1"/>
  <c r="D1564" i="1"/>
  <c r="C1564" i="1"/>
  <c r="G1563" i="1"/>
  <c r="I1563" i="1" s="1"/>
  <c r="D1563" i="1"/>
  <c r="J1563" i="1" s="1"/>
  <c r="C1563" i="1"/>
  <c r="H1563" i="1" s="1"/>
  <c r="G1562" i="1"/>
  <c r="D1562" i="1"/>
  <c r="C1562" i="1"/>
  <c r="H1562" i="1" s="1"/>
  <c r="D1561" i="1"/>
  <c r="C1561" i="1"/>
  <c r="G1560" i="1"/>
  <c r="I1560" i="1" s="1"/>
  <c r="D1560" i="1"/>
  <c r="J1560" i="1" s="1"/>
  <c r="C1560" i="1"/>
  <c r="H1560" i="1" s="1"/>
  <c r="D1559" i="1"/>
  <c r="C1559" i="1"/>
  <c r="G1558" i="1"/>
  <c r="D1558" i="1"/>
  <c r="J1558" i="1" s="1"/>
  <c r="C1558" i="1"/>
  <c r="H1558" i="1" s="1"/>
  <c r="D1557" i="1"/>
  <c r="C1557" i="1"/>
  <c r="G1556" i="1"/>
  <c r="I1556" i="1" s="1"/>
  <c r="D1556" i="1"/>
  <c r="J1556" i="1" s="1"/>
  <c r="C1556" i="1"/>
  <c r="H1556" i="1" s="1"/>
  <c r="G1555" i="1"/>
  <c r="D1555" i="1"/>
  <c r="C1555" i="1"/>
  <c r="H1555" i="1" s="1"/>
  <c r="G1554" i="1"/>
  <c r="D1554" i="1"/>
  <c r="C1554" i="1"/>
  <c r="H1554" i="1" s="1"/>
  <c r="D1553" i="1"/>
  <c r="C1553" i="1"/>
  <c r="G1552" i="1"/>
  <c r="I1552" i="1" s="1"/>
  <c r="D1552" i="1"/>
  <c r="J1552" i="1" s="1"/>
  <c r="C1552" i="1"/>
  <c r="H1552" i="1" s="1"/>
  <c r="D1551" i="1"/>
  <c r="C1551" i="1"/>
  <c r="G1550" i="1"/>
  <c r="I1550" i="1" s="1"/>
  <c r="D1550" i="1"/>
  <c r="J1550" i="1" s="1"/>
  <c r="C1550" i="1"/>
  <c r="H1550" i="1" s="1"/>
  <c r="H1549" i="1"/>
  <c r="D1549" i="1"/>
  <c r="C1549" i="1"/>
  <c r="G1548" i="1"/>
  <c r="I1548" i="1" s="1"/>
  <c r="D1548" i="1"/>
  <c r="J1548" i="1" s="1"/>
  <c r="C1548" i="1"/>
  <c r="H1548" i="1" s="1"/>
  <c r="H1547" i="1"/>
  <c r="D1547" i="1"/>
  <c r="C1547" i="1"/>
  <c r="D1546" i="1"/>
  <c r="C1546" i="1"/>
  <c r="H1545" i="1"/>
  <c r="G1545" i="1"/>
  <c r="D1545" i="1"/>
  <c r="C1545" i="1"/>
  <c r="J1545" i="1" s="1"/>
  <c r="D1544" i="1"/>
  <c r="J1544" i="1" s="1"/>
  <c r="C1544" i="1"/>
  <c r="H1543" i="1"/>
  <c r="G1543" i="1"/>
  <c r="D1543" i="1"/>
  <c r="C1543" i="1"/>
  <c r="J1543" i="1" s="1"/>
  <c r="D1542" i="1"/>
  <c r="J1542" i="1" s="1"/>
  <c r="C1542" i="1"/>
  <c r="H1541" i="1"/>
  <c r="G1541" i="1"/>
  <c r="D1541" i="1"/>
  <c r="C1541" i="1"/>
  <c r="J1541" i="1" s="1"/>
  <c r="D1540" i="1"/>
  <c r="J1540" i="1" s="1"/>
  <c r="C1540" i="1"/>
  <c r="D1539" i="1"/>
  <c r="C1539" i="1"/>
  <c r="D1538" i="1"/>
  <c r="C1538" i="1"/>
  <c r="D1537" i="1"/>
  <c r="C1537"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H1345" i="1" s="1"/>
  <c r="G1344" i="1"/>
  <c r="D1344" i="1"/>
  <c r="C1344" i="1"/>
  <c r="H1344" i="1" s="1"/>
  <c r="G1343" i="1"/>
  <c r="D1343" i="1"/>
  <c r="C1343" i="1"/>
  <c r="H1343" i="1" s="1"/>
  <c r="D1342" i="1"/>
  <c r="C1342" i="1"/>
  <c r="D1341" i="1"/>
  <c r="C1341" i="1"/>
  <c r="H1341" i="1" s="1"/>
  <c r="G1340" i="1"/>
  <c r="D1340" i="1"/>
  <c r="C1340" i="1"/>
  <c r="H1340" i="1" s="1"/>
  <c r="G1339" i="1"/>
  <c r="D1339" i="1"/>
  <c r="C1339" i="1"/>
  <c r="H1339" i="1" s="1"/>
  <c r="D1338" i="1"/>
  <c r="C1338" i="1"/>
  <c r="D1337" i="1"/>
  <c r="C1337" i="1"/>
  <c r="H1337" i="1" s="1"/>
  <c r="G1336" i="1"/>
  <c r="D1336" i="1"/>
  <c r="C1336" i="1"/>
  <c r="H1336" i="1" s="1"/>
  <c r="G1335" i="1"/>
  <c r="D1335" i="1"/>
  <c r="C1335" i="1"/>
  <c r="H1335" i="1" s="1"/>
  <c r="D1334" i="1"/>
  <c r="C1334" i="1"/>
  <c r="D1333" i="1"/>
  <c r="C1333" i="1"/>
  <c r="H1333" i="1" s="1"/>
  <c r="H1332" i="1"/>
  <c r="D1332" i="1"/>
  <c r="C1332" i="1"/>
  <c r="G1332" i="1" s="1"/>
  <c r="H1331" i="1"/>
  <c r="D1331" i="1"/>
  <c r="C1331" i="1"/>
  <c r="G1331" i="1" s="1"/>
  <c r="H1330" i="1"/>
  <c r="D1330" i="1"/>
  <c r="C1330" i="1"/>
  <c r="G1330" i="1" s="1"/>
  <c r="H1329" i="1"/>
  <c r="D1329" i="1"/>
  <c r="C1329" i="1"/>
  <c r="G1329"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D1319" i="1"/>
  <c r="H1319" i="1" s="1"/>
  <c r="C1319" i="1"/>
  <c r="D1318" i="1"/>
  <c r="H1318" i="1" s="1"/>
  <c r="C1318" i="1"/>
  <c r="G1318" i="1" s="1"/>
  <c r="D1317" i="1"/>
  <c r="H1317" i="1" s="1"/>
  <c r="C1317" i="1"/>
  <c r="G1317" i="1" s="1"/>
  <c r="H1316" i="1"/>
  <c r="D1316" i="1"/>
  <c r="C1316" i="1"/>
  <c r="G1316" i="1" s="1"/>
  <c r="D1315" i="1"/>
  <c r="H1315" i="1" s="1"/>
  <c r="C1315" i="1"/>
  <c r="D1314" i="1"/>
  <c r="H1314" i="1" s="1"/>
  <c r="C1314" i="1"/>
  <c r="G1314" i="1" s="1"/>
  <c r="D1313" i="1"/>
  <c r="H1313" i="1" s="1"/>
  <c r="C1313" i="1"/>
  <c r="G1313" i="1" s="1"/>
  <c r="H1312" i="1"/>
  <c r="D1312" i="1"/>
  <c r="C1312" i="1"/>
  <c r="G1312" i="1" s="1"/>
  <c r="D1311" i="1"/>
  <c r="H1311" i="1" s="1"/>
  <c r="C1311" i="1"/>
  <c r="D1310" i="1"/>
  <c r="H1310" i="1" s="1"/>
  <c r="C1310" i="1"/>
  <c r="G1310" i="1" s="1"/>
  <c r="D1309" i="1"/>
  <c r="H1309" i="1" s="1"/>
  <c r="C1309" i="1"/>
  <c r="G1309" i="1" s="1"/>
  <c r="H1308" i="1"/>
  <c r="D1308" i="1"/>
  <c r="C1308" i="1"/>
  <c r="G1308" i="1" s="1"/>
  <c r="D1307" i="1"/>
  <c r="H1307" i="1" s="1"/>
  <c r="C1307" i="1"/>
  <c r="D1306" i="1"/>
  <c r="H1306" i="1" s="1"/>
  <c r="C1306" i="1"/>
  <c r="G1306" i="1" s="1"/>
  <c r="D1305" i="1"/>
  <c r="H1305" i="1" s="1"/>
  <c r="C1305" i="1"/>
  <c r="G1305" i="1" s="1"/>
  <c r="H1304" i="1"/>
  <c r="D1304" i="1"/>
  <c r="C1304" i="1"/>
  <c r="G1304" i="1" s="1"/>
  <c r="D1303" i="1"/>
  <c r="H1303" i="1" s="1"/>
  <c r="C1303" i="1"/>
  <c r="D1302" i="1"/>
  <c r="H1302" i="1" s="1"/>
  <c r="C1302" i="1"/>
  <c r="G1302" i="1" s="1"/>
  <c r="D1301" i="1"/>
  <c r="H1301" i="1" s="1"/>
  <c r="C1301" i="1"/>
  <c r="G1301" i="1" s="1"/>
  <c r="H1300" i="1"/>
  <c r="D1300" i="1"/>
  <c r="C1300" i="1"/>
  <c r="G1300" i="1" s="1"/>
  <c r="D1299" i="1"/>
  <c r="H1299" i="1" s="1"/>
  <c r="C1299" i="1"/>
  <c r="D1298" i="1"/>
  <c r="H1298" i="1" s="1"/>
  <c r="C1298" i="1"/>
  <c r="G1298" i="1" s="1"/>
  <c r="D1297" i="1"/>
  <c r="H1297" i="1" s="1"/>
  <c r="C1297" i="1"/>
  <c r="G1297" i="1" s="1"/>
  <c r="H1296" i="1"/>
  <c r="D1296" i="1"/>
  <c r="C1296" i="1"/>
  <c r="G1296" i="1" s="1"/>
  <c r="D1295" i="1"/>
  <c r="H1295" i="1" s="1"/>
  <c r="C1295" i="1"/>
  <c r="D1294" i="1"/>
  <c r="H1294" i="1" s="1"/>
  <c r="C1294" i="1"/>
  <c r="G1294" i="1" s="1"/>
  <c r="D1293" i="1"/>
  <c r="H1293" i="1" s="1"/>
  <c r="C1293" i="1"/>
  <c r="G1293" i="1" s="1"/>
  <c r="H1292" i="1"/>
  <c r="D1292" i="1"/>
  <c r="C1292" i="1"/>
  <c r="G1292" i="1" s="1"/>
  <c r="D1291" i="1"/>
  <c r="H1291" i="1" s="1"/>
  <c r="C1291" i="1"/>
  <c r="D1290" i="1"/>
  <c r="H1290" i="1" s="1"/>
  <c r="C1290" i="1"/>
  <c r="G1290" i="1" s="1"/>
  <c r="D1289" i="1"/>
  <c r="H1289" i="1" s="1"/>
  <c r="C1289" i="1"/>
  <c r="G1289" i="1" s="1"/>
  <c r="H1288" i="1"/>
  <c r="D1288" i="1"/>
  <c r="C1288" i="1"/>
  <c r="G1288" i="1" s="1"/>
  <c r="D1287" i="1"/>
  <c r="H1287" i="1" s="1"/>
  <c r="C1287" i="1"/>
  <c r="D1286" i="1"/>
  <c r="H1286" i="1" s="1"/>
  <c r="C1286" i="1"/>
  <c r="G1286" i="1" s="1"/>
  <c r="D1285" i="1"/>
  <c r="H1285" i="1" s="1"/>
  <c r="C1285" i="1"/>
  <c r="G1285" i="1" s="1"/>
  <c r="H1284" i="1"/>
  <c r="D1284" i="1"/>
  <c r="C1284" i="1"/>
  <c r="G1284" i="1" s="1"/>
  <c r="D1283" i="1"/>
  <c r="H1283" i="1" s="1"/>
  <c r="C1283" i="1"/>
  <c r="D1282" i="1"/>
  <c r="H1282" i="1" s="1"/>
  <c r="C1282" i="1"/>
  <c r="G1282" i="1" s="1"/>
  <c r="D1281" i="1"/>
  <c r="H1281" i="1" s="1"/>
  <c r="C1281" i="1"/>
  <c r="G1281" i="1" s="1"/>
  <c r="H1280" i="1"/>
  <c r="D1280" i="1"/>
  <c r="C1280" i="1"/>
  <c r="G1280" i="1" s="1"/>
  <c r="D1279" i="1"/>
  <c r="H1279" i="1" s="1"/>
  <c r="C1279" i="1"/>
  <c r="D1278" i="1"/>
  <c r="H1278" i="1" s="1"/>
  <c r="C1278" i="1"/>
  <c r="G1278" i="1" s="1"/>
  <c r="D1277" i="1"/>
  <c r="H1277" i="1" s="1"/>
  <c r="C1277" i="1"/>
  <c r="G1277" i="1" s="1"/>
  <c r="H1276" i="1"/>
  <c r="D1276" i="1"/>
  <c r="C1276" i="1"/>
  <c r="G1276" i="1" s="1"/>
  <c r="D1275" i="1"/>
  <c r="H1275" i="1" s="1"/>
  <c r="C1275" i="1"/>
  <c r="D1274" i="1"/>
  <c r="H1274" i="1" s="1"/>
  <c r="C1274" i="1"/>
  <c r="G1274" i="1" s="1"/>
  <c r="D1273" i="1"/>
  <c r="H1273" i="1" s="1"/>
  <c r="C1273" i="1"/>
  <c r="G1273" i="1" s="1"/>
  <c r="H1272" i="1"/>
  <c r="D1272" i="1"/>
  <c r="C1272" i="1"/>
  <c r="G1272" i="1" s="1"/>
  <c r="D1271" i="1"/>
  <c r="H1271" i="1" s="1"/>
  <c r="C1271" i="1"/>
  <c r="D1270" i="1"/>
  <c r="H1270" i="1" s="1"/>
  <c r="C1270" i="1"/>
  <c r="G1270" i="1" s="1"/>
  <c r="D1269" i="1"/>
  <c r="H1269" i="1" s="1"/>
  <c r="C1269" i="1"/>
  <c r="G1269" i="1" s="1"/>
  <c r="H1268" i="1"/>
  <c r="D1268" i="1"/>
  <c r="C1268" i="1"/>
  <c r="G1268" i="1" s="1"/>
  <c r="D1267" i="1"/>
  <c r="H1267" i="1" s="1"/>
  <c r="C1267" i="1"/>
  <c r="D1266" i="1"/>
  <c r="H1266" i="1" s="1"/>
  <c r="C1266" i="1"/>
  <c r="G1266" i="1" s="1"/>
  <c r="D1265" i="1"/>
  <c r="H1265" i="1" s="1"/>
  <c r="C1265" i="1"/>
  <c r="G1265" i="1" s="1"/>
  <c r="H1264" i="1"/>
  <c r="D1264" i="1"/>
  <c r="C1264" i="1"/>
  <c r="G1264" i="1" s="1"/>
  <c r="D1263" i="1"/>
  <c r="H1263" i="1" s="1"/>
  <c r="C1263" i="1"/>
  <c r="D1262" i="1"/>
  <c r="H1262" i="1" s="1"/>
  <c r="C1262" i="1"/>
  <c r="G1262" i="1" s="1"/>
  <c r="D1261" i="1"/>
  <c r="H1261" i="1" s="1"/>
  <c r="C1261" i="1"/>
  <c r="G1261" i="1" s="1"/>
  <c r="H1260" i="1"/>
  <c r="D1260" i="1"/>
  <c r="C1260" i="1"/>
  <c r="G1260" i="1" s="1"/>
  <c r="D1259" i="1"/>
  <c r="H1259" i="1" s="1"/>
  <c r="C1259" i="1"/>
  <c r="D1258" i="1"/>
  <c r="H1257" i="1"/>
  <c r="D1257" i="1"/>
  <c r="C1257" i="1"/>
  <c r="G1257" i="1" s="1"/>
  <c r="D1256" i="1"/>
  <c r="H1256" i="1" s="1"/>
  <c r="C1256" i="1"/>
  <c r="D1255" i="1"/>
  <c r="H1255" i="1" s="1"/>
  <c r="C1255" i="1"/>
  <c r="G1255" i="1" s="1"/>
  <c r="D1254" i="1"/>
  <c r="D1253" i="1"/>
  <c r="H1253" i="1" s="1"/>
  <c r="C1253" i="1"/>
  <c r="D1252" i="1"/>
  <c r="H1252" i="1" s="1"/>
  <c r="C1252" i="1"/>
  <c r="G1252" i="1" s="1"/>
  <c r="D1251" i="1"/>
  <c r="H1251" i="1" s="1"/>
  <c r="C1251" i="1"/>
  <c r="G1251" i="1" s="1"/>
  <c r="H1250" i="1"/>
  <c r="D1250" i="1"/>
  <c r="C1250" i="1"/>
  <c r="G1250" i="1" s="1"/>
  <c r="D1249" i="1"/>
  <c r="H1249" i="1" s="1"/>
  <c r="C1249" i="1"/>
  <c r="D1248" i="1"/>
  <c r="H1248" i="1" s="1"/>
  <c r="C1248" i="1"/>
  <c r="G1248" i="1" s="1"/>
  <c r="D1247" i="1"/>
  <c r="H1247" i="1" s="1"/>
  <c r="C1247" i="1"/>
  <c r="G1247" i="1" s="1"/>
  <c r="H1246" i="1"/>
  <c r="D1246" i="1"/>
  <c r="C1246" i="1"/>
  <c r="G1246" i="1" s="1"/>
  <c r="D1245" i="1"/>
  <c r="H1245" i="1" s="1"/>
  <c r="C1245" i="1"/>
  <c r="D1244" i="1"/>
  <c r="H1244" i="1" s="1"/>
  <c r="C1244" i="1"/>
  <c r="G1244" i="1" s="1"/>
  <c r="D1243" i="1"/>
  <c r="H1243" i="1" s="1"/>
  <c r="C1243" i="1"/>
  <c r="G1243" i="1" s="1"/>
  <c r="H1242" i="1"/>
  <c r="D1242" i="1"/>
  <c r="C1242" i="1"/>
  <c r="G1242" i="1" s="1"/>
  <c r="D1241" i="1"/>
  <c r="H1241" i="1" s="1"/>
  <c r="C1241" i="1"/>
  <c r="D1240" i="1"/>
  <c r="H1240" i="1" s="1"/>
  <c r="C1240" i="1"/>
  <c r="G1240" i="1" s="1"/>
  <c r="D1239" i="1"/>
  <c r="H1239" i="1" s="1"/>
  <c r="C1239" i="1"/>
  <c r="G1239" i="1" s="1"/>
  <c r="H1238" i="1"/>
  <c r="D1238" i="1"/>
  <c r="C1238" i="1"/>
  <c r="G1238" i="1" s="1"/>
  <c r="D1237" i="1"/>
  <c r="H1237" i="1" s="1"/>
  <c r="C1237" i="1"/>
  <c r="D1236" i="1"/>
  <c r="H1236" i="1" s="1"/>
  <c r="C1236" i="1"/>
  <c r="G1236" i="1" s="1"/>
  <c r="D1235" i="1"/>
  <c r="H1235" i="1" s="1"/>
  <c r="C1235" i="1"/>
  <c r="G1235" i="1" s="1"/>
  <c r="H1234" i="1"/>
  <c r="D1234" i="1"/>
  <c r="C1234" i="1"/>
  <c r="G1234" i="1" s="1"/>
  <c r="D1233" i="1"/>
  <c r="H1233" i="1" s="1"/>
  <c r="C1233" i="1"/>
  <c r="D1232" i="1"/>
  <c r="H1232" i="1" s="1"/>
  <c r="C1232" i="1"/>
  <c r="G1232" i="1" s="1"/>
  <c r="D1231" i="1"/>
  <c r="H1231" i="1" s="1"/>
  <c r="C1231" i="1"/>
  <c r="G1231" i="1" s="1"/>
  <c r="H1230" i="1"/>
  <c r="D1230" i="1"/>
  <c r="C1230" i="1"/>
  <c r="G1230" i="1" s="1"/>
  <c r="D1229" i="1"/>
  <c r="H1229" i="1" s="1"/>
  <c r="C1229" i="1"/>
  <c r="D1228" i="1"/>
  <c r="H1228" i="1" s="1"/>
  <c r="C1228" i="1"/>
  <c r="G1228" i="1" s="1"/>
  <c r="D1227" i="1"/>
  <c r="H1227" i="1" s="1"/>
  <c r="C1227" i="1"/>
  <c r="G1227" i="1" s="1"/>
  <c r="H1226" i="1"/>
  <c r="D1226" i="1"/>
  <c r="C1226" i="1"/>
  <c r="G1226" i="1" s="1"/>
  <c r="D1225" i="1"/>
  <c r="H1225" i="1" s="1"/>
  <c r="C1225" i="1"/>
  <c r="D1224" i="1"/>
  <c r="H1224" i="1" s="1"/>
  <c r="C1224" i="1"/>
  <c r="G1224" i="1" s="1"/>
  <c r="D1223" i="1"/>
  <c r="H1223" i="1" s="1"/>
  <c r="C1223" i="1"/>
  <c r="G1223" i="1" s="1"/>
  <c r="H1222" i="1"/>
  <c r="D1222" i="1"/>
  <c r="C1222" i="1"/>
  <c r="G1222" i="1" s="1"/>
  <c r="D1221" i="1"/>
  <c r="H1221" i="1" s="1"/>
  <c r="C1221" i="1"/>
  <c r="D1220" i="1"/>
  <c r="H1220" i="1" s="1"/>
  <c r="C1220" i="1"/>
  <c r="G1220" i="1" s="1"/>
  <c r="D1219" i="1"/>
  <c r="H1219" i="1" s="1"/>
  <c r="C1219" i="1"/>
  <c r="G1219" i="1" s="1"/>
  <c r="H1218" i="1"/>
  <c r="D1218" i="1"/>
  <c r="C1218" i="1"/>
  <c r="G1218" i="1" s="1"/>
  <c r="D1217" i="1"/>
  <c r="H1217" i="1" s="1"/>
  <c r="C1217" i="1"/>
  <c r="D1216" i="1"/>
  <c r="H1216" i="1" s="1"/>
  <c r="C1216" i="1"/>
  <c r="G1216" i="1" s="1"/>
  <c r="D1215" i="1"/>
  <c r="H1215" i="1" s="1"/>
  <c r="C1215" i="1"/>
  <c r="G1215" i="1" s="1"/>
  <c r="H1214" i="1"/>
  <c r="D1214" i="1"/>
  <c r="C1214" i="1"/>
  <c r="G1214" i="1" s="1"/>
  <c r="D1213" i="1"/>
  <c r="H1213" i="1" s="1"/>
  <c r="C1213" i="1"/>
  <c r="D1212" i="1"/>
  <c r="H1212" i="1" s="1"/>
  <c r="C1212" i="1"/>
  <c r="G1212" i="1" s="1"/>
  <c r="D1211" i="1"/>
  <c r="H1211" i="1" s="1"/>
  <c r="C1211" i="1"/>
  <c r="G1211" i="1" s="1"/>
  <c r="H1210" i="1"/>
  <c r="D1210" i="1"/>
  <c r="C1210" i="1"/>
  <c r="G1210" i="1" s="1"/>
  <c r="D1209" i="1"/>
  <c r="H1209" i="1" s="1"/>
  <c r="C1209" i="1"/>
  <c r="D1208" i="1"/>
  <c r="H1208" i="1" s="1"/>
  <c r="C1208" i="1"/>
  <c r="G1208" i="1" s="1"/>
  <c r="D1207" i="1"/>
  <c r="H1207" i="1" s="1"/>
  <c r="C1207" i="1"/>
  <c r="G1207" i="1" s="1"/>
  <c r="D1206" i="1"/>
  <c r="D1205" i="1"/>
  <c r="H1205" i="1" s="1"/>
  <c r="C1205" i="1"/>
  <c r="G1205" i="1" s="1"/>
  <c r="D1204" i="1"/>
  <c r="H1204" i="1" s="1"/>
  <c r="C1204" i="1"/>
  <c r="G1204" i="1" s="1"/>
  <c r="H1203" i="1"/>
  <c r="D1203" i="1"/>
  <c r="C1203" i="1"/>
  <c r="G1203" i="1" s="1"/>
  <c r="D1202" i="1"/>
  <c r="H1202" i="1" s="1"/>
  <c r="C1202" i="1"/>
  <c r="D1201" i="1"/>
  <c r="H1201" i="1" s="1"/>
  <c r="C1201" i="1"/>
  <c r="G1201" i="1" s="1"/>
  <c r="D1200" i="1"/>
  <c r="H1200" i="1" s="1"/>
  <c r="C1200" i="1"/>
  <c r="G1200" i="1" s="1"/>
  <c r="H1199" i="1"/>
  <c r="D1199" i="1"/>
  <c r="C1199" i="1"/>
  <c r="G1199" i="1" s="1"/>
  <c r="D1198" i="1"/>
  <c r="H1198" i="1" s="1"/>
  <c r="C1198" i="1"/>
  <c r="D1197" i="1"/>
  <c r="H1197" i="1" s="1"/>
  <c r="C1197" i="1"/>
  <c r="G1197" i="1" s="1"/>
  <c r="D1196" i="1"/>
  <c r="H1196" i="1" s="1"/>
  <c r="C1196" i="1"/>
  <c r="G1196" i="1" s="1"/>
  <c r="H1195" i="1"/>
  <c r="D1195" i="1"/>
  <c r="C1195" i="1"/>
  <c r="G1195" i="1" s="1"/>
  <c r="D1194" i="1"/>
  <c r="H1194" i="1" s="1"/>
  <c r="C1194" i="1"/>
  <c r="D1193" i="1"/>
  <c r="C1193" i="1"/>
  <c r="G1193" i="1" s="1"/>
  <c r="D1192" i="1"/>
  <c r="C1192" i="1"/>
  <c r="G1192" i="1" s="1"/>
  <c r="H1191" i="1"/>
  <c r="D1191" i="1"/>
  <c r="C1191" i="1"/>
  <c r="G1191" i="1" s="1"/>
  <c r="D1190" i="1"/>
  <c r="H1190" i="1" s="1"/>
  <c r="C1190" i="1"/>
  <c r="D1189" i="1"/>
  <c r="C1189" i="1"/>
  <c r="G1189" i="1" s="1"/>
  <c r="D1188" i="1"/>
  <c r="C1188" i="1"/>
  <c r="G1188" i="1" s="1"/>
  <c r="H1187" i="1"/>
  <c r="D1187" i="1"/>
  <c r="C1187" i="1"/>
  <c r="G1187" i="1" s="1"/>
  <c r="D1186" i="1"/>
  <c r="H1186" i="1" s="1"/>
  <c r="C1186" i="1"/>
  <c r="D1185" i="1"/>
  <c r="C1185" i="1"/>
  <c r="G1185" i="1" s="1"/>
  <c r="D1184" i="1"/>
  <c r="C1184" i="1"/>
  <c r="G1184" i="1" s="1"/>
  <c r="H1183" i="1"/>
  <c r="D1183" i="1"/>
  <c r="C1183" i="1"/>
  <c r="G1183" i="1" s="1"/>
  <c r="D1182" i="1"/>
  <c r="H1182" i="1" s="1"/>
  <c r="C1182" i="1"/>
  <c r="D1181" i="1"/>
  <c r="C1181" i="1"/>
  <c r="G1181" i="1" s="1"/>
  <c r="D1178" i="1"/>
  <c r="H1178" i="1" s="1"/>
  <c r="C1178" i="1"/>
  <c r="D1177" i="1"/>
  <c r="C1177" i="1"/>
  <c r="G1177" i="1" s="1"/>
  <c r="D1176" i="1"/>
  <c r="C1176" i="1"/>
  <c r="G1176" i="1" s="1"/>
  <c r="H1175" i="1"/>
  <c r="D1175" i="1"/>
  <c r="C1175" i="1"/>
  <c r="G1175" i="1" s="1"/>
  <c r="D1174" i="1"/>
  <c r="H1174" i="1" s="1"/>
  <c r="C1174" i="1"/>
  <c r="D1173" i="1"/>
  <c r="C1173" i="1"/>
  <c r="G1173" i="1" s="1"/>
  <c r="D1172" i="1"/>
  <c r="C1172" i="1"/>
  <c r="G1172" i="1" s="1"/>
  <c r="H1171" i="1"/>
  <c r="D1171" i="1"/>
  <c r="C1171" i="1"/>
  <c r="G1171" i="1" s="1"/>
  <c r="D1170" i="1"/>
  <c r="H1170" i="1" s="1"/>
  <c r="C1170" i="1"/>
  <c r="D1169" i="1"/>
  <c r="C1169" i="1"/>
  <c r="G1169" i="1" s="1"/>
  <c r="D1168" i="1"/>
  <c r="C1168" i="1"/>
  <c r="G1168" i="1" s="1"/>
  <c r="H1167" i="1"/>
  <c r="D1167" i="1"/>
  <c r="C1167" i="1"/>
  <c r="G1167" i="1" s="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C422" i="1"/>
  <c r="D421" i="1"/>
  <c r="H421" i="1" s="1"/>
  <c r="C421" i="1"/>
  <c r="H416" i="1"/>
  <c r="D416" i="1"/>
  <c r="G416" i="1" s="1"/>
  <c r="C416" i="1"/>
  <c r="H415"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H379" i="1"/>
  <c r="G379" i="1"/>
  <c r="D379" i="1"/>
  <c r="C379" i="1"/>
  <c r="H378" i="1"/>
  <c r="G378" i="1"/>
  <c r="D378" i="1"/>
  <c r="C378" i="1"/>
  <c r="H377" i="1"/>
  <c r="G377" i="1"/>
  <c r="D377" i="1"/>
  <c r="C377" i="1"/>
  <c r="H376" i="1"/>
  <c r="G376" i="1"/>
  <c r="D376" i="1"/>
  <c r="C376" i="1"/>
  <c r="H375" i="1"/>
  <c r="G375" i="1"/>
  <c r="D375" i="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H301" i="1"/>
  <c r="D301" i="1"/>
  <c r="G301" i="1" s="1"/>
  <c r="C301" i="1"/>
  <c r="D300" i="1"/>
  <c r="H300" i="1" s="1"/>
  <c r="C300" i="1"/>
  <c r="H299" i="1"/>
  <c r="G299" i="1"/>
  <c r="D299" i="1"/>
  <c r="C299" i="1"/>
  <c r="H298" i="1"/>
  <c r="G298" i="1"/>
  <c r="D298" i="1"/>
  <c r="C298" i="1"/>
  <c r="D294" i="1"/>
  <c r="H294" i="1" s="1"/>
  <c r="C294" i="1"/>
  <c r="D293" i="1"/>
  <c r="H293" i="1" s="1"/>
  <c r="C293" i="1"/>
  <c r="D292" i="1"/>
  <c r="H292" i="1" s="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D194" i="1"/>
  <c r="G194" i="1" s="1"/>
  <c r="C194" i="1"/>
  <c r="H193" i="1"/>
  <c r="D193" i="1"/>
  <c r="G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D178" i="1"/>
  <c r="G178" i="1" s="1"/>
  <c r="C178" i="1"/>
  <c r="H177" i="1"/>
  <c r="G177" i="1"/>
  <c r="D177" i="1"/>
  <c r="C177" i="1"/>
  <c r="D176" i="1"/>
  <c r="H176" i="1" s="1"/>
  <c r="C176" i="1"/>
  <c r="H175" i="1"/>
  <c r="D175" i="1"/>
  <c r="G175" i="1" s="1"/>
  <c r="C175" i="1"/>
  <c r="D174" i="1"/>
  <c r="G174" i="1" s="1"/>
  <c r="C174" i="1"/>
  <c r="H173" i="1"/>
  <c r="G173" i="1"/>
  <c r="D173" i="1"/>
  <c r="C173" i="1"/>
  <c r="H172" i="1"/>
  <c r="G172" i="1"/>
  <c r="D172" i="1"/>
  <c r="C172" i="1"/>
  <c r="H171" i="1"/>
  <c r="G171" i="1"/>
  <c r="D171" i="1"/>
  <c r="C171" i="1"/>
  <c r="H170" i="1"/>
  <c r="D170" i="1"/>
  <c r="G170" i="1" s="1"/>
  <c r="C170" i="1"/>
  <c r="H169" i="1"/>
  <c r="D169" i="1"/>
  <c r="G169" i="1" s="1"/>
  <c r="C169" i="1"/>
  <c r="H168" i="1"/>
  <c r="G168" i="1"/>
  <c r="D168" i="1"/>
  <c r="C168" i="1"/>
  <c r="H167" i="1"/>
  <c r="D167" i="1"/>
  <c r="G167" i="1" s="1"/>
  <c r="C167" i="1"/>
  <c r="D166" i="1"/>
  <c r="G166" i="1" s="1"/>
  <c r="C166" i="1"/>
  <c r="H165" i="1"/>
  <c r="D165" i="1"/>
  <c r="G165" i="1" s="1"/>
  <c r="C165" i="1"/>
  <c r="H164" i="1"/>
  <c r="D164" i="1"/>
  <c r="G164" i="1" s="1"/>
  <c r="C164" i="1"/>
  <c r="H163" i="1"/>
  <c r="G163" i="1"/>
  <c r="D163" i="1"/>
  <c r="C163" i="1"/>
  <c r="D162" i="1"/>
  <c r="H162" i="1" s="1"/>
  <c r="C162" i="1"/>
  <c r="D161" i="1"/>
  <c r="H161" i="1" s="1"/>
  <c r="C161" i="1"/>
  <c r="C160"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D153" i="1"/>
  <c r="G153" i="1" s="1"/>
  <c r="C153" i="1"/>
  <c r="H152" i="1"/>
  <c r="G152" i="1"/>
  <c r="D152" i="1"/>
  <c r="C152" i="1"/>
  <c r="H151" i="1"/>
  <c r="G151" i="1"/>
  <c r="D151" i="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D131" i="1"/>
  <c r="G131" i="1" s="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1" i="9" l="1"/>
  <c r="B321" i="9" s="1"/>
  <c r="E325" i="9"/>
  <c r="B325" i="9" s="1"/>
  <c r="E328" i="9"/>
  <c r="E323" i="9"/>
  <c r="B323" i="9" s="1"/>
  <c r="G649" i="1"/>
  <c r="H649" i="1"/>
  <c r="G653" i="1"/>
  <c r="E26" i="9"/>
  <c r="B26" i="9" s="1"/>
  <c r="E296" i="9"/>
  <c r="B296" i="9" s="1"/>
  <c r="H423" i="1"/>
  <c r="G414" i="1"/>
  <c r="G421" i="1"/>
  <c r="G302" i="1"/>
  <c r="E648" i="4"/>
  <c r="D642" i="1" s="1"/>
  <c r="G292" i="1"/>
  <c r="G293" i="1"/>
  <c r="G294" i="1"/>
  <c r="E319" i="9"/>
  <c r="B319" i="9" s="1"/>
  <c r="E326" i="9"/>
  <c r="B326" i="9" s="1"/>
  <c r="E37" i="9"/>
  <c r="B37" i="9" s="1"/>
  <c r="G300" i="1"/>
  <c r="D422" i="1"/>
  <c r="E647" i="4"/>
  <c r="D641" i="1" s="1"/>
  <c r="E6" i="4"/>
  <c r="D2" i="1" s="1"/>
  <c r="E46" i="9"/>
  <c r="B46" i="9" s="1"/>
  <c r="G676" i="1"/>
  <c r="E34" i="9"/>
  <c r="B34" i="9" s="1"/>
  <c r="D190" i="1"/>
  <c r="F242" i="9"/>
  <c r="B242" i="9" s="1"/>
  <c r="B241" i="9"/>
  <c r="E53" i="9"/>
  <c r="B53" i="9" s="1"/>
  <c r="H174" i="1"/>
  <c r="E50" i="9"/>
  <c r="B50" i="9" s="1"/>
  <c r="G176" i="1"/>
  <c r="H166" i="1"/>
  <c r="F170" i="4"/>
  <c r="E49" i="9"/>
  <c r="B49" i="9" s="1"/>
  <c r="G161" i="1"/>
  <c r="G162" i="1"/>
  <c r="F160" i="4"/>
  <c r="E153" i="4"/>
  <c r="D149" i="1" s="1"/>
  <c r="F154" i="4"/>
  <c r="H1338" i="1"/>
  <c r="G1338" i="1"/>
  <c r="H1346" i="1"/>
  <c r="G1346" i="1"/>
  <c r="H1348" i="1"/>
  <c r="G1348" i="1"/>
  <c r="H1350" i="1"/>
  <c r="G1350" i="1"/>
  <c r="H1352" i="1"/>
  <c r="G1352" i="1"/>
  <c r="H1354" i="1"/>
  <c r="G1354" i="1"/>
  <c r="H1356" i="1"/>
  <c r="G1356" i="1"/>
  <c r="H1358" i="1"/>
  <c r="G1358" i="1"/>
  <c r="H1360" i="1"/>
  <c r="G1360" i="1"/>
  <c r="H1362" i="1"/>
  <c r="G1362" i="1"/>
  <c r="H1169" i="1"/>
  <c r="H1173" i="1"/>
  <c r="H1177" i="1"/>
  <c r="H1181" i="1"/>
  <c r="H1185" i="1"/>
  <c r="H1189" i="1"/>
  <c r="H1193" i="1"/>
  <c r="H1168" i="1"/>
  <c r="G1170" i="1"/>
  <c r="H1172" i="1"/>
  <c r="G1174" i="1"/>
  <c r="H1176" i="1"/>
  <c r="G1178" i="1"/>
  <c r="G1182" i="1"/>
  <c r="H1184" i="1"/>
  <c r="G1186" i="1"/>
  <c r="H1188" i="1"/>
  <c r="G1190" i="1"/>
  <c r="H1192" i="1"/>
  <c r="G1194" i="1"/>
  <c r="G1198" i="1"/>
  <c r="G1202" i="1"/>
  <c r="G1209" i="1"/>
  <c r="G1213" i="1"/>
  <c r="G1217" i="1"/>
  <c r="G1221" i="1"/>
  <c r="G1225" i="1"/>
  <c r="G1229" i="1"/>
  <c r="G1233" i="1"/>
  <c r="G1237" i="1"/>
  <c r="G1241" i="1"/>
  <c r="G1245" i="1"/>
  <c r="G1249" i="1"/>
  <c r="G1253" i="1"/>
  <c r="G1256" i="1"/>
  <c r="G1259" i="1"/>
  <c r="G1263" i="1"/>
  <c r="G1267" i="1"/>
  <c r="G1271" i="1"/>
  <c r="G1275" i="1"/>
  <c r="G1279" i="1"/>
  <c r="G1283" i="1"/>
  <c r="G1287" i="1"/>
  <c r="G1291" i="1"/>
  <c r="G1295" i="1"/>
  <c r="G1299" i="1"/>
  <c r="G1303" i="1"/>
  <c r="G1307" i="1"/>
  <c r="G1311" i="1"/>
  <c r="G1315" i="1"/>
  <c r="G1319" i="1"/>
  <c r="H1334" i="1"/>
  <c r="G1334" i="1"/>
  <c r="H1342" i="1"/>
  <c r="G134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2" i="1"/>
  <c r="G1402" i="1"/>
  <c r="H1404" i="1"/>
  <c r="G1404" i="1"/>
  <c r="H1406" i="1"/>
  <c r="G1406" i="1"/>
  <c r="H1408" i="1"/>
  <c r="G1408" i="1"/>
  <c r="H1410" i="1"/>
  <c r="G1410" i="1"/>
  <c r="H1412" i="1"/>
  <c r="G1412" i="1"/>
  <c r="H1414" i="1"/>
  <c r="G1414"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G1333" i="1"/>
  <c r="G1337" i="1"/>
  <c r="G1341" i="1"/>
  <c r="G1345" i="1"/>
  <c r="G1416" i="1"/>
  <c r="G1417" i="1"/>
  <c r="G1418" i="1"/>
  <c r="G1419" i="1"/>
  <c r="G1420" i="1"/>
  <c r="G1421" i="1"/>
  <c r="G1422" i="1"/>
  <c r="G1423" i="1"/>
  <c r="G1424" i="1"/>
  <c r="G1425" i="1"/>
  <c r="G1426" i="1"/>
  <c r="G1427" i="1"/>
  <c r="G1428" i="1"/>
  <c r="G1429"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547" i="1"/>
  <c r="I1547" i="1" s="1"/>
  <c r="J1547" i="1"/>
  <c r="G1549" i="1"/>
  <c r="I1549" i="1" s="1"/>
  <c r="J1549" i="1"/>
  <c r="H1551" i="1"/>
  <c r="G1551" i="1"/>
  <c r="I1551" i="1" s="1"/>
  <c r="J1551" i="1"/>
  <c r="H1559" i="1"/>
  <c r="G1559" i="1"/>
  <c r="J1559" i="1"/>
  <c r="I1565" i="1"/>
  <c r="I1569" i="1"/>
  <c r="I1575" i="1"/>
  <c r="I1578" i="1"/>
  <c r="H1585" i="1"/>
  <c r="G1585" i="1"/>
  <c r="H1601" i="1"/>
  <c r="G1601" i="1"/>
  <c r="H1617" i="1"/>
  <c r="G1617" i="1"/>
  <c r="H1629" i="1"/>
  <c r="G1629" i="1"/>
  <c r="H1645" i="1"/>
  <c r="G1645" i="1"/>
  <c r="H1661" i="1"/>
  <c r="G1661" i="1"/>
  <c r="H1677" i="1"/>
  <c r="G1677" i="1"/>
  <c r="I22" i="3"/>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20" i="1"/>
  <c r="G1520" i="1"/>
  <c r="H1522" i="1"/>
  <c r="G1522" i="1"/>
  <c r="H1526" i="1"/>
  <c r="G1526" i="1"/>
  <c r="H1528" i="1"/>
  <c r="G1528" i="1"/>
  <c r="H1530" i="1"/>
  <c r="G1530" i="1"/>
  <c r="H1532" i="1"/>
  <c r="G1532" i="1"/>
  <c r="H1534" i="1"/>
  <c r="G1534" i="1"/>
  <c r="H1538" i="1"/>
  <c r="G1538" i="1"/>
  <c r="H1540" i="1"/>
  <c r="G1540" i="1"/>
  <c r="I1540" i="1" s="1"/>
  <c r="H1542" i="1"/>
  <c r="G1542" i="1"/>
  <c r="I1542" i="1" s="1"/>
  <c r="H1544" i="1"/>
  <c r="G1544" i="1"/>
  <c r="I1544" i="1" s="1"/>
  <c r="H1546" i="1"/>
  <c r="G1546" i="1"/>
  <c r="H1566" i="1"/>
  <c r="G1566" i="1"/>
  <c r="I1566" i="1" s="1"/>
  <c r="J1566" i="1"/>
  <c r="H1570" i="1"/>
  <c r="G1570" i="1"/>
  <c r="H1572" i="1"/>
  <c r="G1572" i="1"/>
  <c r="J1572" i="1"/>
  <c r="H1576" i="1"/>
  <c r="G1576" i="1"/>
  <c r="H1579" i="1"/>
  <c r="G1579" i="1"/>
  <c r="I1579" i="1" s="1"/>
  <c r="J1579" i="1"/>
  <c r="H1589" i="1"/>
  <c r="G1589" i="1"/>
  <c r="H1605" i="1"/>
  <c r="G1605" i="1"/>
  <c r="H1633" i="1"/>
  <c r="G1633" i="1"/>
  <c r="H1649" i="1"/>
  <c r="G1649" i="1"/>
  <c r="H1665" i="1"/>
  <c r="G1665" i="1"/>
  <c r="H1681" i="1"/>
  <c r="G1681" i="1"/>
  <c r="H1553" i="1"/>
  <c r="G1553" i="1"/>
  <c r="J1553" i="1"/>
  <c r="H1557" i="1"/>
  <c r="G1557" i="1"/>
  <c r="I1557" i="1" s="1"/>
  <c r="J1557" i="1"/>
  <c r="H1561" i="1"/>
  <c r="G1561" i="1"/>
  <c r="J1561" i="1"/>
  <c r="H1593" i="1"/>
  <c r="G1593" i="1"/>
  <c r="H1609" i="1"/>
  <c r="G1609" i="1"/>
  <c r="H1621" i="1"/>
  <c r="G1621" i="1"/>
  <c r="H1637" i="1"/>
  <c r="G1637" i="1"/>
  <c r="H1653" i="1"/>
  <c r="G1653" i="1"/>
  <c r="H1669" i="1"/>
  <c r="G1669" i="1"/>
  <c r="G1685" i="1"/>
  <c r="H1685"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537" i="1"/>
  <c r="G1537" i="1"/>
  <c r="H1539" i="1"/>
  <c r="G1539" i="1"/>
  <c r="I1541" i="1"/>
  <c r="I1543" i="1"/>
  <c r="I1545" i="1"/>
  <c r="J1546" i="1"/>
  <c r="I1558" i="1"/>
  <c r="H1564" i="1"/>
  <c r="G1564" i="1"/>
  <c r="I1564" i="1" s="1"/>
  <c r="J1564" i="1"/>
  <c r="H1568" i="1"/>
  <c r="G1568" i="1"/>
  <c r="I1568" i="1" s="1"/>
  <c r="J1568" i="1"/>
  <c r="H1571" i="1"/>
  <c r="G1571" i="1"/>
  <c r="H1574" i="1"/>
  <c r="G1574" i="1"/>
  <c r="I1574" i="1" s="1"/>
  <c r="J1574" i="1"/>
  <c r="H1577" i="1"/>
  <c r="G1577" i="1"/>
  <c r="I1577" i="1" s="1"/>
  <c r="J1577" i="1"/>
  <c r="H1581" i="1"/>
  <c r="G1581" i="1"/>
  <c r="H1597" i="1"/>
  <c r="G1597" i="1"/>
  <c r="H1613" i="1"/>
  <c r="G1613" i="1"/>
  <c r="H1625" i="1"/>
  <c r="G1625" i="1"/>
  <c r="H1641" i="1"/>
  <c r="G1641" i="1"/>
  <c r="H1657" i="1"/>
  <c r="G1657" i="1"/>
  <c r="H1673" i="1"/>
  <c r="G1673" i="1"/>
  <c r="I17" i="3"/>
  <c r="D82" i="4"/>
  <c r="F106" i="4"/>
  <c r="D230" i="4"/>
  <c r="F263" i="4"/>
  <c r="D262" i="4"/>
  <c r="E321" i="4"/>
  <c r="D316" i="1" s="1"/>
  <c r="F374" i="4"/>
  <c r="D373" i="4"/>
  <c r="D648" i="4"/>
  <c r="F537" i="4"/>
  <c r="D536" i="4"/>
  <c r="F136" i="5"/>
  <c r="D135" i="5"/>
  <c r="G314" i="9"/>
  <c r="G315" i="9"/>
  <c r="D147" i="5"/>
  <c r="F150" i="5"/>
  <c r="G335" i="9"/>
  <c r="E335" i="9" s="1"/>
  <c r="B335" i="9" s="1"/>
  <c r="F177" i="5"/>
  <c r="D89" i="6"/>
  <c r="F94" i="6"/>
  <c r="E164" i="4"/>
  <c r="F203" i="4"/>
  <c r="D202" i="4"/>
  <c r="D309" i="4"/>
  <c r="E373" i="4"/>
  <c r="D368" i="1" s="1"/>
  <c r="F467" i="4"/>
  <c r="D466" i="4"/>
  <c r="D522" i="4"/>
  <c r="E536" i="4"/>
  <c r="D647" i="4"/>
  <c r="F7" i="5"/>
  <c r="H22" i="3"/>
  <c r="D254" i="5"/>
  <c r="D5" i="6"/>
  <c r="F10" i="6"/>
  <c r="G345" i="9"/>
  <c r="E345" i="9" s="1"/>
  <c r="H33" i="3"/>
  <c r="E273" i="4"/>
  <c r="D269" i="1" s="1"/>
  <c r="F431" i="4"/>
  <c r="E466" i="4"/>
  <c r="D460" i="1" s="1"/>
  <c r="F585" i="4"/>
  <c r="D584" i="4"/>
  <c r="F203" i="5"/>
  <c r="D202" i="5"/>
  <c r="D176" i="5" s="1"/>
  <c r="E141" i="6"/>
  <c r="I27" i="3"/>
  <c r="F36" i="6"/>
  <c r="D35" i="6"/>
  <c r="D44" i="8"/>
  <c r="F135" i="4"/>
  <c r="D134" i="4"/>
  <c r="F322" i="4"/>
  <c r="D321" i="4"/>
  <c r="G156" i="9"/>
  <c r="E156" i="9" s="1"/>
  <c r="B156" i="9" s="1"/>
  <c r="F607" i="4"/>
  <c r="F70" i="5"/>
  <c r="D69" i="5"/>
  <c r="D250" i="5"/>
  <c r="E35" i="6"/>
  <c r="F130" i="6"/>
  <c r="D129" i="6"/>
  <c r="E313" i="9"/>
  <c r="B313" i="9" s="1"/>
  <c r="H315" i="9"/>
  <c r="H314" i="9"/>
  <c r="F218" i="5"/>
  <c r="D7" i="4"/>
  <c r="D49" i="4"/>
  <c r="D125" i="4"/>
  <c r="D153" i="4"/>
  <c r="D273" i="4"/>
  <c r="D571" i="4"/>
  <c r="E176" i="5"/>
  <c r="D114" i="6"/>
  <c r="E88" i="5"/>
  <c r="D1093" i="1" s="1"/>
  <c r="F89" i="5"/>
  <c r="E338" i="9"/>
  <c r="B338" i="9" s="1"/>
  <c r="H19" i="9"/>
  <c r="E19" i="9" s="1"/>
  <c r="B19" i="9" s="1"/>
  <c r="H309" i="9"/>
  <c r="G309" i="9"/>
  <c r="E309" i="9" s="1"/>
  <c r="B309" i="9" s="1"/>
  <c r="H308" i="9"/>
  <c r="M228" i="9"/>
  <c r="G308" i="9"/>
  <c r="G302" i="9"/>
  <c r="E302" i="9" s="1"/>
  <c r="B302" i="9" s="1"/>
  <c r="G301" i="9"/>
  <c r="E301" i="9" s="1"/>
  <c r="B301" i="9" s="1"/>
  <c r="G300" i="9"/>
  <c r="E300" i="9" s="1"/>
  <c r="B300" i="9" s="1"/>
  <c r="L228" i="9"/>
  <c r="G224" i="9"/>
  <c r="E224" i="9" s="1"/>
  <c r="B224" i="9" s="1"/>
  <c r="G220" i="9"/>
  <c r="E220" i="9" s="1"/>
  <c r="B220" i="9" s="1"/>
  <c r="G216" i="9"/>
  <c r="E216" i="9" s="1"/>
  <c r="B216" i="9" s="1"/>
  <c r="G180" i="9"/>
  <c r="H179" i="9"/>
  <c r="G225" i="9"/>
  <c r="E225" i="9" s="1"/>
  <c r="B225" i="9" s="1"/>
  <c r="G221" i="9"/>
  <c r="E221" i="9" s="1"/>
  <c r="B221" i="9" s="1"/>
  <c r="G217" i="9"/>
  <c r="E217" i="9" s="1"/>
  <c r="B217" i="9" s="1"/>
  <c r="G179" i="9"/>
  <c r="E179" i="9" s="1"/>
  <c r="B179" i="9" s="1"/>
  <c r="G178" i="9"/>
  <c r="E178" i="9" s="1"/>
  <c r="B178" i="9" s="1"/>
  <c r="G177" i="9"/>
  <c r="E177" i="9" s="1"/>
  <c r="B177" i="9" s="1"/>
  <c r="G176" i="9"/>
  <c r="E176" i="9" s="1"/>
  <c r="B176" i="9" s="1"/>
  <c r="G175" i="9"/>
  <c r="E175" i="9" s="1"/>
  <c r="B175" i="9" s="1"/>
  <c r="G174" i="9"/>
  <c r="E174" i="9" s="1"/>
  <c r="B174" i="9" s="1"/>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7" i="9"/>
  <c r="E227" i="9" s="1"/>
  <c r="B227" i="9" s="1"/>
  <c r="G223" i="9"/>
  <c r="E223" i="9" s="1"/>
  <c r="B223" i="9" s="1"/>
  <c r="G219" i="9"/>
  <c r="E219" i="9" s="1"/>
  <c r="B219" i="9" s="1"/>
  <c r="G215" i="9"/>
  <c r="E215" i="9" s="1"/>
  <c r="B215"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229" i="9"/>
  <c r="B237" i="9"/>
  <c r="B245" i="9"/>
  <c r="B236" i="9"/>
  <c r="B244" i="9"/>
  <c r="F258" i="9"/>
  <c r="B258" i="9" s="1"/>
  <c r="B264" i="9"/>
  <c r="F274" i="9"/>
  <c r="B274" i="9" s="1"/>
  <c r="B280" i="9"/>
  <c r="F290" i="9"/>
  <c r="B290" i="9" s="1"/>
  <c r="B312" i="9"/>
  <c r="B320" i="9"/>
  <c r="B328" i="9"/>
  <c r="B240" i="9"/>
  <c r="B248" i="9"/>
  <c r="B256" i="9"/>
  <c r="F266" i="9"/>
  <c r="B266" i="9" s="1"/>
  <c r="B272" i="9"/>
  <c r="F282" i="9"/>
  <c r="B282" i="9" s="1"/>
  <c r="B288" i="9"/>
  <c r="B303" i="9"/>
  <c r="B316" i="9"/>
  <c r="B324" i="9"/>
  <c r="B332" i="9"/>
  <c r="B252" i="9"/>
  <c r="G422" i="1" l="1"/>
  <c r="H422" i="1"/>
  <c r="E360" i="4"/>
  <c r="G190" i="1"/>
  <c r="H190" i="1"/>
  <c r="F176" i="5"/>
  <c r="D175" i="5"/>
  <c r="H24" i="3"/>
  <c r="C1180" i="1"/>
  <c r="H30" i="3"/>
  <c r="F114" i="6"/>
  <c r="C1509" i="1"/>
  <c r="H24" i="9"/>
  <c r="G24" i="9"/>
  <c r="D152" i="4"/>
  <c r="F153" i="4"/>
  <c r="C149" i="1"/>
  <c r="F129" i="6"/>
  <c r="C1524" i="1"/>
  <c r="F69" i="5"/>
  <c r="H23" i="3"/>
  <c r="D6" i="5"/>
  <c r="C1074" i="1"/>
  <c r="F321" i="4"/>
  <c r="C316" i="1"/>
  <c r="K1480" i="9"/>
  <c r="G343" i="9"/>
  <c r="E343" i="9" s="1"/>
  <c r="B343" i="9" s="1"/>
  <c r="I39" i="3"/>
  <c r="C1620" i="1"/>
  <c r="F584" i="4"/>
  <c r="C578" i="1"/>
  <c r="B345" i="9"/>
  <c r="E344" i="9"/>
  <c r="I10" i="3" s="1"/>
  <c r="E69" i="5"/>
  <c r="E535" i="4"/>
  <c r="D530" i="1"/>
  <c r="F147" i="5"/>
  <c r="C1152" i="1"/>
  <c r="F648" i="4"/>
  <c r="C642" i="1"/>
  <c r="F230" i="4"/>
  <c r="C226" i="1"/>
  <c r="G342" i="9"/>
  <c r="E342" i="9" s="1"/>
  <c r="I31" i="3"/>
  <c r="D1536" i="1"/>
  <c r="F522" i="4"/>
  <c r="C516" i="1"/>
  <c r="D355" i="1"/>
  <c r="E152" i="4"/>
  <c r="D160" i="1"/>
  <c r="E315" i="9"/>
  <c r="B315" i="9" s="1"/>
  <c r="F536" i="4"/>
  <c r="D535" i="4"/>
  <c r="C530" i="1"/>
  <c r="F373" i="4"/>
  <c r="C368" i="1"/>
  <c r="E308" i="4"/>
  <c r="E418" i="4" s="1"/>
  <c r="D413" i="1" s="1"/>
  <c r="I1561" i="1"/>
  <c r="I1559" i="1"/>
  <c r="H1093" i="1"/>
  <c r="G1093" i="1"/>
  <c r="F571" i="4"/>
  <c r="C565" i="1"/>
  <c r="F49" i="4"/>
  <c r="C45" i="1"/>
  <c r="I28" i="3"/>
  <c r="D1430" i="1"/>
  <c r="F134" i="4"/>
  <c r="C130" i="1"/>
  <c r="F35" i="6"/>
  <c r="H28" i="3"/>
  <c r="C1430" i="1"/>
  <c r="G337" i="9"/>
  <c r="E337" i="9" s="1"/>
  <c r="B337" i="9" s="1"/>
  <c r="F202" i="5"/>
  <c r="C1206" i="1"/>
  <c r="F164" i="4"/>
  <c r="G347" i="9"/>
  <c r="E347" i="9" s="1"/>
  <c r="F5" i="6"/>
  <c r="H27" i="3"/>
  <c r="D141" i="6"/>
  <c r="C1400" i="1"/>
  <c r="F466" i="4"/>
  <c r="C460" i="1"/>
  <c r="F309" i="4"/>
  <c r="D308" i="4"/>
  <c r="C304" i="1"/>
  <c r="E314" i="9"/>
  <c r="B314" i="9" s="1"/>
  <c r="F262" i="4"/>
  <c r="C258" i="1"/>
  <c r="F82" i="4"/>
  <c r="C78" i="1"/>
  <c r="E175" i="5"/>
  <c r="D1179" i="1" s="1"/>
  <c r="I24" i="3"/>
  <c r="D1180" i="1"/>
  <c r="F125" i="4"/>
  <c r="C121" i="1"/>
  <c r="E180" i="9"/>
  <c r="B180" i="9" s="1"/>
  <c r="F228" i="9"/>
  <c r="B228" i="9" s="1"/>
  <c r="E308" i="9"/>
  <c r="B308" i="9" s="1"/>
  <c r="F273" i="4"/>
  <c r="C269" i="1"/>
  <c r="D6" i="4"/>
  <c r="F7" i="4"/>
  <c r="C3" i="1"/>
  <c r="F250" i="5"/>
  <c r="H25" i="3"/>
  <c r="C1254" i="1"/>
  <c r="D430" i="4"/>
  <c r="F254" i="5"/>
  <c r="C1258" i="1"/>
  <c r="F647" i="4"/>
  <c r="C641" i="1"/>
  <c r="F202" i="4"/>
  <c r="C198" i="1"/>
  <c r="F89" i="6"/>
  <c r="C1484" i="1"/>
  <c r="F135" i="5"/>
  <c r="C1140" i="1"/>
  <c r="E430" i="4"/>
  <c r="D360" i="4"/>
  <c r="I1553" i="1"/>
  <c r="I1572" i="1"/>
  <c r="E639" i="4" l="1"/>
  <c r="D633" i="1" s="1"/>
  <c r="D424" i="1"/>
  <c r="G1254" i="1"/>
  <c r="H1254" i="1"/>
  <c r="H565" i="1"/>
  <c r="G565" i="1"/>
  <c r="H368" i="1"/>
  <c r="G368" i="1"/>
  <c r="H1620" i="1"/>
  <c r="G1620" i="1"/>
  <c r="H11" i="3"/>
  <c r="H316" i="1"/>
  <c r="G316" i="1"/>
  <c r="H149" i="1"/>
  <c r="G149" i="1"/>
  <c r="H1140" i="1"/>
  <c r="G1140" i="1"/>
  <c r="H198" i="1"/>
  <c r="G198" i="1"/>
  <c r="G1258" i="1"/>
  <c r="H1258" i="1"/>
  <c r="D300" i="4"/>
  <c r="F6" i="4"/>
  <c r="H17" i="3"/>
  <c r="D422" i="4"/>
  <c r="C2" i="1"/>
  <c r="H304" i="1"/>
  <c r="G304" i="1"/>
  <c r="H642" i="1"/>
  <c r="G642" i="1"/>
  <c r="H1509" i="1"/>
  <c r="G1509" i="1"/>
  <c r="G1180" i="1"/>
  <c r="H1180" i="1"/>
  <c r="H460" i="1"/>
  <c r="G460" i="1"/>
  <c r="G1206" i="1"/>
  <c r="H1206" i="1"/>
  <c r="H269" i="1"/>
  <c r="G269" i="1"/>
  <c r="H258" i="1"/>
  <c r="G258" i="1"/>
  <c r="H1400" i="1"/>
  <c r="G1400" i="1"/>
  <c r="E346" i="9"/>
  <c r="B347" i="9"/>
  <c r="H130" i="1"/>
  <c r="G130" i="1"/>
  <c r="H45" i="1"/>
  <c r="G45" i="1"/>
  <c r="H530" i="1"/>
  <c r="G530" i="1"/>
  <c r="H160" i="1"/>
  <c r="G160" i="1"/>
  <c r="H516" i="1"/>
  <c r="G516" i="1"/>
  <c r="E341" i="9"/>
  <c r="B342" i="9"/>
  <c r="E640" i="4"/>
  <c r="D634" i="1" s="1"/>
  <c r="D529" i="1"/>
  <c r="H578" i="1"/>
  <c r="G578" i="1"/>
  <c r="H1524" i="1"/>
  <c r="G1524" i="1"/>
  <c r="D299" i="4"/>
  <c r="F152" i="4"/>
  <c r="H18" i="3"/>
  <c r="C148" i="1"/>
  <c r="H78" i="1"/>
  <c r="G78" i="1"/>
  <c r="D417" i="4"/>
  <c r="F308" i="4"/>
  <c r="C303" i="1"/>
  <c r="D418" i="4"/>
  <c r="F360" i="4"/>
  <c r="C355" i="1"/>
  <c r="H1484" i="1"/>
  <c r="G1484" i="1"/>
  <c r="H641" i="1"/>
  <c r="G641" i="1"/>
  <c r="F430" i="4"/>
  <c r="D639" i="4"/>
  <c r="C424" i="1"/>
  <c r="G3" i="1"/>
  <c r="H3" i="1"/>
  <c r="G121" i="1"/>
  <c r="H121" i="1"/>
  <c r="F141" i="6"/>
  <c r="H31" i="3"/>
  <c r="C1536" i="1"/>
  <c r="H9" i="3" s="1"/>
  <c r="H1430" i="1"/>
  <c r="G1430" i="1"/>
  <c r="E417" i="4"/>
  <c r="D412" i="1" s="1"/>
  <c r="D303" i="1"/>
  <c r="E422" i="4"/>
  <c r="D640" i="4"/>
  <c r="F535" i="4"/>
  <c r="C529" i="1"/>
  <c r="E299" i="4"/>
  <c r="I18" i="3"/>
  <c r="D148" i="1"/>
  <c r="H226" i="1"/>
  <c r="G226" i="1"/>
  <c r="H1152" i="1"/>
  <c r="G1152" i="1"/>
  <c r="I23" i="3"/>
  <c r="D1074" i="1"/>
  <c r="H1074" i="1" s="1"/>
  <c r="E6" i="5"/>
  <c r="G299" i="9"/>
  <c r="F6" i="5"/>
  <c r="C1011" i="1"/>
  <c r="E24" i="9"/>
  <c r="F175" i="5"/>
  <c r="C1179" i="1"/>
  <c r="K3" i="9" l="1"/>
  <c r="I9" i="3"/>
  <c r="F640" i="4"/>
  <c r="C634" i="1"/>
  <c r="H355" i="1"/>
  <c r="G355" i="1"/>
  <c r="H148" i="1"/>
  <c r="G148" i="1"/>
  <c r="G1179" i="1"/>
  <c r="H1179" i="1"/>
  <c r="E643" i="4"/>
  <c r="D417" i="1"/>
  <c r="H424" i="1"/>
  <c r="G424" i="1"/>
  <c r="F417" i="4"/>
  <c r="C412" i="1"/>
  <c r="H2" i="1"/>
  <c r="G2" i="1"/>
  <c r="F300" i="4"/>
  <c r="C296" i="1"/>
  <c r="N3" i="9"/>
  <c r="I11" i="3"/>
  <c r="H299" i="9"/>
  <c r="D1011" i="1"/>
  <c r="H8" i="3" s="1"/>
  <c r="E301" i="4"/>
  <c r="D297" i="1" s="1"/>
  <c r="E423" i="4"/>
  <c r="D295" i="1"/>
  <c r="E300" i="4"/>
  <c r="D296" i="1" s="1"/>
  <c r="F418" i="4"/>
  <c r="C413" i="1"/>
  <c r="G1074" i="1"/>
  <c r="F422" i="4"/>
  <c r="D643" i="4"/>
  <c r="C417" i="1"/>
  <c r="E299" i="9"/>
  <c r="H529" i="1"/>
  <c r="G529" i="1"/>
  <c r="H1536" i="1"/>
  <c r="G1536" i="1"/>
  <c r="F639" i="4"/>
  <c r="C633" i="1"/>
  <c r="B24" i="9"/>
  <c r="G306" i="9"/>
  <c r="E306" i="9" s="1"/>
  <c r="B306" i="9" s="1"/>
  <c r="H303" i="1"/>
  <c r="G303" i="1"/>
  <c r="D423" i="4"/>
  <c r="D424" i="4" s="1"/>
  <c r="D301" i="4"/>
  <c r="F299" i="4"/>
  <c r="C295" i="1"/>
  <c r="M3" i="9" l="1"/>
  <c r="F424" i="4"/>
  <c r="C419" i="1"/>
  <c r="F301" i="4"/>
  <c r="C297" i="1"/>
  <c r="H295" i="1"/>
  <c r="G295" i="1"/>
  <c r="H296" i="1"/>
  <c r="G296" i="1"/>
  <c r="H633" i="1"/>
  <c r="G633" i="1"/>
  <c r="H417" i="1"/>
  <c r="G417" i="1"/>
  <c r="H412" i="1"/>
  <c r="G412" i="1"/>
  <c r="H634" i="1"/>
  <c r="G634" i="1"/>
  <c r="F643" i="4"/>
  <c r="C637" i="1"/>
  <c r="H413" i="1"/>
  <c r="G413" i="1"/>
  <c r="E425" i="4"/>
  <c r="D420" i="1" s="1"/>
  <c r="E644" i="4"/>
  <c r="E645" i="4" s="1"/>
  <c r="D418" i="1"/>
  <c r="H20" i="9"/>
  <c r="D637" i="1"/>
  <c r="G1011" i="1"/>
  <c r="B299" i="9"/>
  <c r="E424" i="4"/>
  <c r="D419" i="1" s="1"/>
  <c r="H1011" i="1"/>
  <c r="D644" i="4"/>
  <c r="D645" i="4" s="1"/>
  <c r="D425" i="4"/>
  <c r="F423" i="4"/>
  <c r="C418" i="1"/>
  <c r="G20" i="9"/>
  <c r="E20" i="9" l="1"/>
  <c r="B20" i="9" s="1"/>
  <c r="F645" i="4"/>
  <c r="C639" i="1"/>
  <c r="H419" i="1"/>
  <c r="G419" i="1"/>
  <c r="D639" i="1"/>
  <c r="D646" i="4"/>
  <c r="F644" i="4"/>
  <c r="C638" i="1"/>
  <c r="H418" i="1"/>
  <c r="G418" i="1"/>
  <c r="F425" i="4"/>
  <c r="C420" i="1"/>
  <c r="E646" i="4"/>
  <c r="D638" i="1"/>
  <c r="H637" i="1"/>
  <c r="G637" i="1"/>
  <c r="H297" i="1"/>
  <c r="G297" i="1"/>
  <c r="H333" i="9"/>
  <c r="G333" i="9"/>
  <c r="E333" i="9" s="1"/>
  <c r="F646" i="4" l="1"/>
  <c r="D650" i="4"/>
  <c r="C640" i="1"/>
  <c r="B333" i="9"/>
  <c r="E298" i="9"/>
  <c r="I8" i="3" s="1"/>
  <c r="E650" i="4"/>
  <c r="D640" i="1"/>
  <c r="H639" i="1"/>
  <c r="G639" i="1"/>
  <c r="H420" i="1"/>
  <c r="G420" i="1"/>
  <c r="H638" i="1"/>
  <c r="G638" i="1"/>
  <c r="E649" i="4"/>
  <c r="D649" i="4"/>
  <c r="H19" i="3" l="1"/>
  <c r="F649" i="4"/>
  <c r="C643" i="1"/>
  <c r="G297" i="9"/>
  <c r="E297" i="9" s="1"/>
  <c r="B297" i="9" s="1"/>
  <c r="I19" i="3"/>
  <c r="D643" i="1"/>
  <c r="H640" i="1"/>
  <c r="G640" i="1"/>
  <c r="I20" i="3"/>
  <c r="D644" i="1"/>
  <c r="F650" i="4"/>
  <c r="H20" i="3"/>
  <c r="C644" i="1"/>
  <c r="H643" i="1" l="1"/>
  <c r="G643" i="1"/>
  <c r="H7" i="3"/>
  <c r="H644" i="1"/>
  <c r="G644" i="1"/>
  <c r="J3" i="9" l="1"/>
  <c r="G295" i="9" l="1"/>
  <c r="L293" i="9"/>
  <c r="F293" i="9" s="1"/>
  <c r="H295" i="9"/>
  <c r="H18" i="9"/>
  <c r="G18" i="9"/>
  <c r="G22" i="9"/>
  <c r="I13" i="9"/>
  <c r="I8" i="9"/>
  <c r="M15" i="9"/>
  <c r="K7" i="9"/>
  <c r="J12" i="9"/>
  <c r="K8" i="9"/>
  <c r="J13" i="9"/>
  <c r="K5" i="9"/>
  <c r="J10" i="9"/>
  <c r="M16" i="9"/>
  <c r="J9" i="9"/>
  <c r="H15" i="9"/>
  <c r="J6" i="9"/>
  <c r="I11" i="9"/>
  <c r="H17" i="9"/>
  <c r="K6" i="9"/>
  <c r="J11" i="9"/>
  <c r="I17" i="9"/>
  <c r="H22" i="9"/>
  <c r="I9" i="9"/>
  <c r="H16" i="9"/>
  <c r="K13" i="9"/>
  <c r="L15" i="9"/>
  <c r="F15" i="9" s="1"/>
  <c r="K10" i="9"/>
  <c r="G16" i="9"/>
  <c r="H21" i="9"/>
  <c r="J8" i="9"/>
  <c r="G15" i="9"/>
  <c r="E15" i="9" s="1"/>
  <c r="J5" i="9"/>
  <c r="G21" i="9"/>
  <c r="E21" i="9" s="1"/>
  <c r="B21" i="9" s="1"/>
  <c r="L16" i="9"/>
  <c r="I7" i="9"/>
  <c r="I6" i="9"/>
  <c r="K12" i="9"/>
  <c r="G17" i="9"/>
  <c r="K9" i="9"/>
  <c r="J7" i="9"/>
  <c r="I12" i="9"/>
  <c r="I5" i="9"/>
  <c r="K11" i="9"/>
  <c r="J17" i="9"/>
  <c r="E16" i="9" l="1"/>
  <c r="E6" i="9"/>
  <c r="B6" i="9" s="1"/>
  <c r="E12" i="9"/>
  <c r="B12" i="9" s="1"/>
  <c r="E5" i="9"/>
  <c r="F16" i="9"/>
  <c r="F14" i="9" s="1"/>
  <c r="E11" i="9"/>
  <c r="B11" i="9" s="1"/>
  <c r="E8" i="9"/>
  <c r="B8" i="9" s="1"/>
  <c r="E10" i="9"/>
  <c r="B10" i="9" s="1"/>
  <c r="E13" i="9"/>
  <c r="B13" i="9" s="1"/>
  <c r="E7" i="9"/>
  <c r="B7" i="9" s="1"/>
  <c r="B15" i="9"/>
  <c r="E9" i="9"/>
  <c r="B9" i="9" s="1"/>
  <c r="E22" i="9"/>
  <c r="B22" i="9" s="1"/>
  <c r="B293" i="9"/>
  <c r="F23" i="9"/>
  <c r="B5" i="9"/>
  <c r="E17" i="9"/>
  <c r="B17" i="9" s="1"/>
  <c r="E18" i="9"/>
  <c r="B18" i="9" s="1"/>
  <c r="E295" i="9"/>
  <c r="B16" i="9" l="1"/>
  <c r="E4" i="9"/>
  <c r="E14" i="9"/>
  <c r="I13" i="3" s="1"/>
  <c r="F3" i="9"/>
  <c r="B295" i="9"/>
  <c r="E23" i="9"/>
  <c r="I7" i="3" s="1"/>
  <c r="E3" i="9" l="1"/>
</calcChain>
</file>

<file path=xl/sharedStrings.xml><?xml version="1.0" encoding="utf-8"?>
<sst xmlns="http://schemas.openxmlformats.org/spreadsheetml/2006/main" count="4719" uniqueCount="3654">
  <si>
    <t>Obveznik:</t>
  </si>
  <si>
    <t>11775 - O.Š. BIOGRAD</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</si>
  <si>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</si>
  <si>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</si>
  <si>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</si>
  <si>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</si>
  <si>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</si>
  <si>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</si>
  <si>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</si>
  <si>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</si>
  <si>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</si>
  <si>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</si>
  <si>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</si>
  <si>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</si>
  <si>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</si>
  <si>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</si>
  <si>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</si>
  <si>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</si>
  <si>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</si>
  <si>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</si>
  <si>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</si>
  <si>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</si>
  <si>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</si>
  <si>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</si>
  <si>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</si>
  <si>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</si>
  <si>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</si>
  <si>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</si>
  <si>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</si>
  <si>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</si>
  <si>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</si>
  <si>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</si>
  <si>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</si>
  <si>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</si>
  <si>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</si>
  <si>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</si>
  <si>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</si>
  <si>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</si>
  <si>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</si>
  <si>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</si>
  <si>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</si>
  <si>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</si>
  <si>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</si>
  <si>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</si>
  <si>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</si>
  <si>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</si>
  <si>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</si>
  <si>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</si>
  <si>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</si>
  <si>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</si>
  <si>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</si>
  <si>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</si>
  <si>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</si>
  <si>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</si>
  <si>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</si>
  <si>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</si>
  <si>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</si>
  <si>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</si>
  <si>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</si>
  <si>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</si>
  <si>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</si>
  <si>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</si>
  <si>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</si>
  <si>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</si>
  <si>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</si>
  <si>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</si>
  <si>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</si>
  <si>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</si>
  <si>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</si>
  <si>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</si>
  <si>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</si>
  <si>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</si>
  <si>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</si>
  <si>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</si>
  <si>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</si>
  <si>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</si>
  <si>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</si>
  <si>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</si>
  <si>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</si>
  <si>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</si>
  <si>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</si>
  <si>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</si>
  <si>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</si>
  <si>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</si>
  <si>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</si>
  <si>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</si>
  <si>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</si>
  <si>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</si>
  <si>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</si>
  <si>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</si>
  <si>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</si>
  <si>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</si>
  <si>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</si>
  <si>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</si>
  <si>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</si>
  <si>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</si>
  <si>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</si>
  <si>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</si>
  <si>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</si>
  <si>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</si>
  <si>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</si>
  <si>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</si>
  <si>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</si>
  <si>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</si>
  <si>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</si>
  <si>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</si>
  <si>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</si>
  <si>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</si>
  <si>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</si>
  <si>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</si>
  <si>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</si>
  <si>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</si>
  <si>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</si>
  <si>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</si>
  <si>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</si>
  <si>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</si>
  <si>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</si>
  <si>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</si>
  <si>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</si>
  <si>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</si>
  <si>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</si>
  <si>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</si>
  <si>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</si>
  <si>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</si>
  <si>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</si>
  <si>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</si>
  <si>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</si>
  <si>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</si>
  <si>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</si>
  <si>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</si>
  <si>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</si>
  <si>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</si>
  <si>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</si>
  <si>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</si>
  <si>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</si>
  <si>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</si>
  <si>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</si>
  <si>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</si>
  <si>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</si>
  <si>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</si>
  <si>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</si>
  <si>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</si>
  <si>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</si>
  <si>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</si>
  <si>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</si>
  <si>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</si>
  <si>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</si>
  <si>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</si>
  <si>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</si>
  <si>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</si>
  <si>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</si>
  <si>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</si>
  <si>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</si>
  <si>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</si>
  <si>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</si>
  <si>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</si>
  <si>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</si>
  <si>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</si>
  <si>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</si>
  <si>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</si>
  <si>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</si>
  <si>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</si>
  <si>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</si>
  <si>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</si>
  <si>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</si>
  <si>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</si>
  <si>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</si>
  <si>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</si>
  <si>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</si>
  <si>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</si>
  <si>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</si>
  <si>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</si>
  <si>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</si>
  <si>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</si>
  <si>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</si>
  <si>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</si>
  <si>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</si>
  <si>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</si>
  <si>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</si>
  <si>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</si>
  <si>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</si>
  <si>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</si>
  <si>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</si>
  <si>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</si>
  <si>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</si>
  <si>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</si>
  <si>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</si>
  <si>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</si>
  <si>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</si>
  <si>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</si>
  <si>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</si>
  <si>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</si>
  <si>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</si>
  <si>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</si>
  <si>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</si>
  <si>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</si>
  <si>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</si>
  <si>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</si>
  <si>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</si>
  <si>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</si>
  <si>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</si>
  <si>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</si>
  <si>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</si>
  <si>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</si>
  <si>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</si>
  <si>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</si>
  <si>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</si>
  <si>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</si>
  <si>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</si>
  <si>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</si>
  <si>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</si>
  <si>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</si>
  <si>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</si>
  <si>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</si>
  <si>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</si>
  <si>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</si>
  <si>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</si>
  <si>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</si>
  <si>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</si>
  <si>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</si>
  <si>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</si>
  <si>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</si>
  <si>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</si>
  <si>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</si>
  <si>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</si>
  <si>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</si>
  <si>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</si>
  <si>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</si>
  <si>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</si>
  <si>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</si>
  <si>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</si>
  <si>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</si>
  <si>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</si>
  <si>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</si>
  <si>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</si>
  <si>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</si>
  <si>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</si>
  <si>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</si>
  <si>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</si>
  <si>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</si>
  <si>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</si>
  <si>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</si>
  <si>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</si>
  <si>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</si>
  <si>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</si>
  <si>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</si>
  <si>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</si>
  <si>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</si>
  <si>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</si>
  <si>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</si>
  <si>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</si>
  <si>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</si>
  <si>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</si>
  <si>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</si>
  <si>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</si>
  <si>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</si>
  <si>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</si>
  <si>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</si>
  <si>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</si>
  <si>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</si>
  <si>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</si>
  <si>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</si>
  <si>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</si>
  <si>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</si>
  <si>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</si>
  <si>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</si>
  <si>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</si>
  <si>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</si>
  <si>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</si>
  <si>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</si>
  <si>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</si>
  <si>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</si>
  <si>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</si>
  <si>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</si>
  <si>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</si>
  <si>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</si>
  <si>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</si>
  <si>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</si>
  <si>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</si>
  <si>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</si>
  <si>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</si>
  <si>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</si>
  <si>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</si>
  <si>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</si>
  <si>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</si>
  <si>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</si>
  <si>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</si>
  <si>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</si>
  <si>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</si>
  <si>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</si>
  <si>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</si>
  <si>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</si>
  <si>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</si>
  <si>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</si>
  <si>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</si>
  <si>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</si>
  <si>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</si>
  <si>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</si>
  <si>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</si>
  <si>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</si>
  <si>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</si>
  <si>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</si>
  <si>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</si>
  <si>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</si>
  <si>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</si>
  <si>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</si>
  <si>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</si>
  <si>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</si>
  <si>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</si>
  <si>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</si>
  <si>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</si>
  <si>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</si>
  <si>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</si>
  <si>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</si>
  <si>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</si>
  <si>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</si>
  <si>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</si>
  <si>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</si>
  <si>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</si>
  <si>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</si>
  <si>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</si>
  <si>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</si>
  <si>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</si>
  <si>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</si>
  <si>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</si>
  <si>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</si>
  <si>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</si>
  <si>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</si>
  <si>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</si>
  <si>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</si>
  <si>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</si>
  <si>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</si>
  <si>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</si>
  <si>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</si>
  <si>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</si>
  <si>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</si>
  <si>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</si>
  <si>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</si>
  <si>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</si>
  <si>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</si>
  <si>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</si>
  <si>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</si>
  <si>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</si>
  <si>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</si>
  <si>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</si>
  <si>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</si>
  <si>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</si>
  <si>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</si>
  <si>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</si>
  <si>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</si>
  <si>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</si>
  <si>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</si>
  <si>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</si>
  <si>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</si>
  <si>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</si>
  <si>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</si>
  <si>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</si>
  <si>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</si>
  <si>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</si>
  <si>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</si>
  <si>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</si>
  <si>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</si>
  <si>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</si>
  <si>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</si>
  <si>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</si>
  <si>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</si>
  <si>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</si>
  <si>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</si>
  <si>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</si>
  <si>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</si>
  <si>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</si>
  <si>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</si>
  <si>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</si>
  <si>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</si>
  <si>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</si>
  <si>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</si>
  <si>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</si>
  <si>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</si>
  <si>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</si>
  <si>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</si>
  <si>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</si>
  <si>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</si>
  <si>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</si>
  <si>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</si>
  <si>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</si>
  <si>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</si>
  <si>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</si>
  <si>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</si>
  <si>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</si>
  <si>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</si>
  <si>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</si>
  <si>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</si>
  <si>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</si>
  <si>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</si>
  <si>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</si>
  <si>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</si>
  <si>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</si>
  <si>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</si>
  <si>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</si>
  <si>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</si>
  <si>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</si>
  <si>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</si>
  <si>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</si>
  <si>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</si>
  <si>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</si>
  <si>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</si>
  <si>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</si>
  <si>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</si>
  <si>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</si>
  <si>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</si>
  <si>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</si>
  <si>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</si>
  <si>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</si>
  <si>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</si>
  <si>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</si>
  <si>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</si>
  <si>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</si>
  <si>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</si>
  <si>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</si>
  <si>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</si>
  <si>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</si>
  <si>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</si>
  <si>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</si>
  <si>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</si>
  <si>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</si>
  <si>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</si>
  <si>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</si>
  <si>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</si>
  <si>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</si>
  <si>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</si>
  <si>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</si>
  <si>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</si>
  <si>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</si>
  <si>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</si>
  <si>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</si>
  <si>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</si>
  <si>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</si>
  <si>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</si>
  <si>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</si>
  <si>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</si>
  <si>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</si>
  <si>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</si>
  <si>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</si>
  <si>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</si>
  <si>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</si>
  <si>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</si>
  <si>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</si>
  <si>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</si>
  <si>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</si>
  <si>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</si>
  <si>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</si>
  <si>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</si>
  <si>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</si>
  <si>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</si>
  <si>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</si>
  <si>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</si>
  <si>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</si>
  <si>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</si>
  <si>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</si>
  <si>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</si>
  <si>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</si>
  <si>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</si>
  <si>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</si>
  <si>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</si>
  <si>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</si>
  <si>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</si>
  <si>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</si>
  <si>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</si>
  <si>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</si>
  <si>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</si>
  <si>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</si>
  <si>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</si>
  <si>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</si>
  <si>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</si>
  <si>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</si>
  <si>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</si>
  <si>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</si>
  <si>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</si>
  <si>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</si>
  <si>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</si>
  <si>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</si>
  <si>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</si>
  <si>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</si>
  <si>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</si>
  <si>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</si>
  <si>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</si>
  <si>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</si>
  <si>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</si>
  <si>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</si>
  <si>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</si>
  <si>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</si>
  <si>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</si>
  <si>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</si>
  <si>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</si>
  <si>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</si>
  <si>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</si>
  <si>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</si>
  <si>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</si>
  <si>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</si>
  <si>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</si>
  <si>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</si>
  <si>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</si>
  <si>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</si>
  <si>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</si>
  <si>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</si>
  <si>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</si>
  <si>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</si>
  <si>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</si>
  <si>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</si>
  <si>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</si>
  <si>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</si>
  <si>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</si>
  <si>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</si>
  <si>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</si>
  <si>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</si>
  <si>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</si>
  <si>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</si>
  <si>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</si>
  <si>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</si>
  <si>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</si>
  <si>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</si>
  <si>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</si>
  <si>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</si>
  <si>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</si>
  <si>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</si>
  <si>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</si>
  <si>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</si>
  <si>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</si>
  <si>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</si>
  <si>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</si>
  <si>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</si>
  <si>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</si>
  <si>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</si>
  <si>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</si>
  <si>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</si>
  <si>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</si>
  <si>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</si>
  <si>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</si>
  <si>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</si>
  <si>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</si>
  <si>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</si>
  <si>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</si>
  <si>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</si>
  <si>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</si>
  <si>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</si>
  <si>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</si>
  <si>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</si>
  <si>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</si>
  <si>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</si>
  <si>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</si>
  <si>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</si>
  <si>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</si>
  <si>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</si>
  <si>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</si>
  <si>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</si>
  <si>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</si>
  <si>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</si>
  <si>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</si>
  <si>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</si>
  <si>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</si>
  <si>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</si>
  <si>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</si>
  <si>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</si>
  <si>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</si>
  <si>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</si>
  <si>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</si>
  <si>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</si>
  <si>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</si>
  <si>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</si>
  <si>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</si>
  <si>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</si>
  <si>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</si>
  <si>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</si>
  <si>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</si>
  <si>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</si>
  <si>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</si>
  <si>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</si>
  <si>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</si>
  <si>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</si>
  <si>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</si>
  <si>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</si>
  <si>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</si>
  <si>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</si>
  <si>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</si>
  <si>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</si>
  <si>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</si>
  <si>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</si>
  <si>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</si>
  <si>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</si>
  <si>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</si>
  <si>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</si>
  <si>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</si>
  <si>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</si>
  <si>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</si>
  <si>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</si>
  <si>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</si>
  <si>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</si>
  <si>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</si>
  <si>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</si>
  <si>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</si>
  <si>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</si>
  <si>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</si>
  <si>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</si>
  <si>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</si>
  <si>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</si>
  <si>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</si>
  <si>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</si>
  <si>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</si>
  <si>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</si>
  <si>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</si>
  <si>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</si>
  <si>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</si>
  <si>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</si>
  <si>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</si>
  <si>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</si>
  <si>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</si>
  <si>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</si>
  <si>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</si>
  <si>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</si>
  <si>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</si>
  <si>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</si>
  <si>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</si>
  <si>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</si>
  <si>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</si>
  <si>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</si>
  <si>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</si>
  <si>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</si>
  <si>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</si>
  <si>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</si>
  <si>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</si>
  <si>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</si>
  <si>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</si>
  <si>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</si>
  <si>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</si>
  <si>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</si>
  <si>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</si>
  <si>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</si>
  <si>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</si>
  <si>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</si>
  <si>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</si>
  <si>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</si>
  <si>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</si>
  <si>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</si>
  <si>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</si>
  <si>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</si>
  <si>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</si>
  <si>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</si>
  <si>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</si>
  <si>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</si>
  <si>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</si>
  <si>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</si>
  <si>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</si>
  <si>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</si>
  <si>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</si>
  <si>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</si>
  <si>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</si>
  <si>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</si>
  <si>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</si>
  <si>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</si>
  <si>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</si>
  <si>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</si>
  <si>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</si>
  <si>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</si>
  <si>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</si>
  <si>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</si>
  <si>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</si>
  <si>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</si>
  <si>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</si>
  <si>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</si>
  <si>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</si>
  <si>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</si>
  <si>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</si>
  <si>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</si>
  <si>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</si>
  <si>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</si>
  <si>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</si>
  <si>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</si>
  <si>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</si>
  <si>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</si>
  <si>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</si>
  <si>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</si>
  <si>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</si>
  <si>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</si>
  <si>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</si>
  <si>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</si>
  <si>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</si>
  <si>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</si>
  <si>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</si>
  <si>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</si>
  <si>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</si>
  <si>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</si>
  <si>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</si>
  <si>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</si>
  <si>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</si>
  <si>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</si>
  <si>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</si>
  <si>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</si>
  <si>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</si>
  <si>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</si>
  <si>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</si>
  <si>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</si>
  <si>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</si>
  <si>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</si>
  <si>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</si>
  <si>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</si>
  <si>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</si>
  <si>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</si>
  <si>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</si>
  <si>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</si>
  <si>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</si>
  <si>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</si>
  <si>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</si>
  <si>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</si>
  <si>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</si>
  <si>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</si>
  <si>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</si>
  <si>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</si>
  <si>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</si>
  <si>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</si>
  <si>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</si>
  <si>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</si>
  <si>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</si>
  <si>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</si>
  <si>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</si>
  <si>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</si>
  <si>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</si>
  <si>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</si>
  <si>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</si>
  <si>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</si>
  <si>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</si>
  <si>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</si>
  <si>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</si>
  <si>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</si>
  <si>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</si>
  <si>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</si>
  <si>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</si>
  <si>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</si>
  <si>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</si>
  <si>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</si>
  <si>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</si>
  <si>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</si>
  <si>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</si>
  <si>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</si>
  <si>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</si>
  <si>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</si>
  <si>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</si>
  <si>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</si>
  <si>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</si>
  <si>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</si>
  <si>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</si>
  <si>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</si>
  <si>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</si>
  <si>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</si>
  <si>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</si>
  <si>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</si>
  <si>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</si>
  <si>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</si>
  <si>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</si>
  <si>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</si>
  <si>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</si>
  <si>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</si>
  <si>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</si>
  <si>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</si>
  <si>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</si>
  <si>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</si>
  <si>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</si>
  <si>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</si>
  <si>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</si>
  <si>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</si>
  <si>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</si>
  <si>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</si>
  <si>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</si>
  <si>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</si>
  <si>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</si>
  <si>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</si>
  <si>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</si>
  <si>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</si>
  <si>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</si>
  <si>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</si>
  <si>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</si>
  <si>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</si>
  <si>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</si>
  <si>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</si>
  <si>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</si>
  <si>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</si>
  <si>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</si>
  <si>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</si>
  <si>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</si>
  <si>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</si>
  <si>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</si>
  <si>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</si>
  <si>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</si>
  <si>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</si>
  <si>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</si>
  <si>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</si>
  <si>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</si>
  <si>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</si>
  <si>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</si>
  <si>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</si>
  <si>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</si>
  <si>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</si>
  <si>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</si>
  <si>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</si>
  <si>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</si>
  <si>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</si>
  <si>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</si>
  <si>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</si>
  <si>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</si>
  <si>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</si>
  <si>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</si>
  <si>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</si>
  <si>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</si>
  <si>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</si>
  <si>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</si>
  <si>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</si>
  <si>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</si>
  <si>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</si>
  <si>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</si>
  <si>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</si>
  <si>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</si>
  <si>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</si>
  <si>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</si>
  <si>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</si>
  <si>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</si>
  <si>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</si>
  <si>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</si>
  <si>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</si>
  <si>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</si>
  <si>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</si>
  <si>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</si>
  <si>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</si>
  <si>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</si>
  <si>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</si>
  <si>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</si>
  <si>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</si>
  <si>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</si>
  <si>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</si>
  <si>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</si>
  <si>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</si>
  <si>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</si>
  <si>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</si>
  <si>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</si>
  <si>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</si>
  <si>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</si>
  <si>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</si>
  <si>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</si>
  <si>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</si>
  <si>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</si>
  <si>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</si>
  <si>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</si>
  <si>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</si>
  <si>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</si>
  <si>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</si>
  <si>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</si>
  <si>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</si>
  <si>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</si>
  <si>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</si>
  <si>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</si>
  <si>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</si>
  <si>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</si>
  <si>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</si>
  <si>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</si>
  <si>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</si>
  <si>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</si>
  <si>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</si>
  <si>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</si>
  <si>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</si>
  <si>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</si>
  <si>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</si>
  <si>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</si>
  <si>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</si>
  <si>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</si>
  <si>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</si>
  <si>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</si>
  <si>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</si>
  <si>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</si>
  <si>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</si>
  <si>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</si>
  <si>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</si>
  <si>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</si>
  <si>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</si>
  <si>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</si>
  <si>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</si>
  <si>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</si>
  <si>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</si>
  <si>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</si>
  <si>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</si>
  <si>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</si>
  <si>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</si>
  <si>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</si>
  <si>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</si>
  <si>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</si>
  <si>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</si>
  <si>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</si>
  <si>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</si>
  <si>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</si>
  <si>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</si>
  <si>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</si>
  <si>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</si>
  <si>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</si>
  <si>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</si>
  <si>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</si>
  <si>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</si>
  <si>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</si>
  <si>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</si>
  <si>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</si>
  <si>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</si>
  <si>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</si>
  <si>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</si>
  <si>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</si>
  <si>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</si>
  <si>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</si>
  <si>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</si>
  <si>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</si>
  <si>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</si>
  <si>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</si>
  <si>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</si>
  <si>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</si>
  <si>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</si>
  <si>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</si>
  <si>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</si>
  <si>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</si>
  <si>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</si>
  <si>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</si>
  <si>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</si>
  <si>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</si>
  <si>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</si>
  <si>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</si>
  <si>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</si>
  <si>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</si>
  <si>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</si>
  <si>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</si>
  <si>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</si>
  <si>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</si>
  <si>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</si>
  <si>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</si>
  <si>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</si>
  <si>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</si>
  <si>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</si>
  <si>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</si>
  <si>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</si>
  <si>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</si>
  <si>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</si>
  <si>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</si>
  <si>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</si>
  <si>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</si>
  <si>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</si>
  <si>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</si>
  <si>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</si>
  <si>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</si>
  <si>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</si>
  <si>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</si>
  <si>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</si>
  <si>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</si>
  <si>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</si>
  <si>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</si>
  <si>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</si>
  <si>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</si>
  <si>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</si>
  <si>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</si>
  <si>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</si>
  <si>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</si>
  <si>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</si>
  <si>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</si>
  <si>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</si>
  <si>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</si>
  <si>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</si>
  <si>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</si>
  <si>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</si>
  <si>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</si>
  <si>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</si>
  <si>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</si>
  <si>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</si>
  <si>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</si>
  <si>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</si>
  <si>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</si>
  <si>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</si>
  <si>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</si>
  <si>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</si>
  <si>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</si>
  <si>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</si>
  <si>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</si>
  <si>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</si>
  <si>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</si>
  <si>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</si>
  <si>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</si>
  <si>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</si>
  <si>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</si>
  <si>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</si>
  <si>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</si>
  <si>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</si>
  <si>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</si>
  <si>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</si>
  <si>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</si>
  <si>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</si>
  <si>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</si>
  <si>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</si>
  <si>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</si>
  <si>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</si>
  <si>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</si>
  <si>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</si>
  <si>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</si>
  <si>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</si>
  <si>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</si>
  <si>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</si>
  <si>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</si>
  <si>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</si>
  <si>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</si>
  <si>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</si>
  <si>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</si>
  <si>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</si>
  <si>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</si>
  <si>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</si>
  <si>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</si>
  <si>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</si>
  <si>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</si>
  <si>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</si>
  <si>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</si>
  <si>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</si>
  <si>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</si>
  <si>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</si>
  <si>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</si>
  <si>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</si>
  <si>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</si>
  <si>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</si>
  <si>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</si>
  <si>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</si>
  <si>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</si>
  <si>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</si>
  <si>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</si>
  <si>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</si>
  <si>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</si>
  <si>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</si>
  <si>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</si>
  <si>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</si>
  <si>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</si>
  <si>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</si>
  <si>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</si>
  <si>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</si>
  <si>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</si>
  <si>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</si>
  <si>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</si>
  <si>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</si>
  <si>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</si>
  <si>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</si>
  <si>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</si>
  <si>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</si>
  <si>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</si>
  <si>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</si>
  <si>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</si>
  <si>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</si>
  <si>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</si>
  <si>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</si>
  <si>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</si>
  <si>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</si>
  <si>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</si>
  <si>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</si>
  <si>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</si>
  <si>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</si>
  <si>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</si>
  <si>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</si>
  <si>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</si>
  <si>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</si>
  <si>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</si>
  <si>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</si>
  <si>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</si>
  <si>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</si>
  <si>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</si>
  <si>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</si>
  <si>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</si>
  <si>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</si>
  <si>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</si>
  <si>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</si>
  <si>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</si>
  <si>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</si>
  <si>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</si>
  <si>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</si>
  <si>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</si>
  <si>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</si>
  <si>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</si>
  <si>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</si>
  <si>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</si>
  <si>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</si>
  <si>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</si>
  <si>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</si>
  <si>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</si>
  <si>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</si>
  <si>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</si>
  <si>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</si>
  <si>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</si>
  <si>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</si>
  <si>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</si>
  <si>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</si>
  <si>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</si>
  <si>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</si>
  <si>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</si>
  <si>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</si>
  <si>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</si>
  <si>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</si>
  <si>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</si>
  <si>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</si>
  <si>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</si>
  <si>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</si>
  <si>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</si>
  <si>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</si>
  <si>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</si>
  <si>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</si>
  <si>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</si>
  <si>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</si>
  <si>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</si>
  <si>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</si>
  <si>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</si>
  <si>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</si>
  <si>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</si>
  <si>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</si>
  <si>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</si>
  <si>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</si>
  <si>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</si>
  <si>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</si>
  <si>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</si>
  <si>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</si>
  <si>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</si>
  <si>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</si>
  <si>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</si>
  <si>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</si>
  <si>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</si>
  <si>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</si>
  <si>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</si>
  <si>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</si>
  <si>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</si>
  <si>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</si>
  <si>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</si>
  <si>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</si>
  <si>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</si>
  <si>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</si>
  <si>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</si>
  <si>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</si>
  <si>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</si>
  <si>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</si>
  <si>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</si>
  <si>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</si>
  <si>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</si>
  <si>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</si>
  <si>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</si>
  <si>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</si>
  <si>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</si>
  <si>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</si>
  <si>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</si>
  <si>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</si>
  <si>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</si>
  <si>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</si>
  <si>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</si>
  <si>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</si>
  <si>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</si>
  <si>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</si>
  <si>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</si>
  <si>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</si>
  <si>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</si>
  <si>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</si>
  <si>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</si>
  <si>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</si>
  <si>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</si>
  <si>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</si>
  <si>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</si>
  <si>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</si>
  <si>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</si>
  <si>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</si>
  <si>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</si>
  <si>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</si>
  <si>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</si>
  <si>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</si>
  <si>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</si>
  <si>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</si>
  <si>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</si>
  <si>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</si>
  <si>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</si>
  <si>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</si>
  <si>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</si>
  <si>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</si>
  <si>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</si>
  <si>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</si>
  <si>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</si>
  <si>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</si>
  <si>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</si>
  <si>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</si>
  <si>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</si>
  <si>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</si>
  <si>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</si>
  <si>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</si>
  <si>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</si>
  <si>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</si>
  <si>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</si>
  <si>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</si>
  <si>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</si>
  <si>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</si>
  <si>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</si>
  <si>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</si>
  <si>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</si>
  <si>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</si>
  <si>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</si>
  <si>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</si>
  <si>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</si>
  <si>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</si>
  <si>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</si>
  <si>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</si>
  <si>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</si>
  <si>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</si>
  <si>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</si>
  <si>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</si>
  <si>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</si>
  <si>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</si>
  <si>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</si>
  <si>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</si>
  <si>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</si>
  <si>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</si>
  <si>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</si>
  <si>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</si>
  <si>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</si>
  <si>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</si>
  <si>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</si>
  <si>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</si>
  <si>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</si>
  <si>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</si>
  <si>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</si>
  <si>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</si>
  <si>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</si>
  <si>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</si>
  <si>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</si>
  <si>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</si>
  <si>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</si>
  <si>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</si>
  <si>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</si>
  <si>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</si>
  <si>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</si>
  <si>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</si>
  <si>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</si>
  <si>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</si>
  <si>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</si>
  <si>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</si>
  <si>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</si>
  <si>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</si>
  <si>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</si>
  <si>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</si>
  <si>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</si>
  <si>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</si>
  <si>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</si>
  <si>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</si>
  <si>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</si>
  <si>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</si>
  <si>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</si>
  <si>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</si>
  <si>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</si>
  <si>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</si>
  <si>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</si>
  <si>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</si>
  <si>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</si>
  <si>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</si>
  <si>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</si>
  <si>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</si>
  <si>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</si>
  <si>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</si>
  <si>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</si>
  <si>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</si>
  <si>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</si>
  <si>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</si>
  <si>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</si>
  <si>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</si>
  <si>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</si>
  <si>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</si>
  <si>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</si>
  <si>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</si>
  <si>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</si>
  <si>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</si>
  <si>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</si>
  <si>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</si>
  <si>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</si>
  <si>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</si>
  <si>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</si>
  <si>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</si>
  <si>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</si>
  <si>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</si>
  <si>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</si>
  <si>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</si>
  <si>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</si>
  <si>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</si>
  <si>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</si>
  <si>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</si>
  <si>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</si>
  <si>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</si>
  <si>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</si>
  <si>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</si>
  <si>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</si>
  <si>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</si>
  <si>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</si>
  <si>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</si>
  <si>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</si>
  <si>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</si>
  <si>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</si>
  <si>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</si>
  <si>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</si>
  <si>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</si>
  <si>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</si>
  <si>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</si>
  <si>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</si>
  <si>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</si>
  <si>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</si>
  <si>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</si>
  <si>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</si>
  <si>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</si>
  <si>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</si>
  <si>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</si>
  <si>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</si>
  <si>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</si>
  <si>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</si>
  <si>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</si>
  <si>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</si>
  <si>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</si>
  <si>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</si>
  <si>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</si>
  <si>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</si>
  <si>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</si>
  <si>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</si>
  <si>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</si>
  <si>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</si>
  <si>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</si>
  <si>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</si>
  <si>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</si>
  <si>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</si>
  <si>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</si>
  <si>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</si>
  <si>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</si>
  <si>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</si>
  <si>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</si>
  <si>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</si>
  <si>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</si>
  <si>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</si>
  <si>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</si>
  <si>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</si>
  <si>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</si>
  <si>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</si>
  <si>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</si>
  <si>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</si>
  <si>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</si>
  <si>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</si>
  <si>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</si>
  <si>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</si>
  <si>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</si>
  <si>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</si>
  <si>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</si>
  <si>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</si>
  <si>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</si>
  <si>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</si>
  <si>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</si>
  <si>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</si>
  <si>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</si>
  <si>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</si>
  <si>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</si>
  <si>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</si>
  <si>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</si>
  <si>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</si>
  <si>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</si>
  <si>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</si>
  <si>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</si>
  <si>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</si>
  <si>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</si>
  <si>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</si>
  <si>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</si>
  <si>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</si>
  <si>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</si>
  <si>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</si>
  <si>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</si>
  <si>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</si>
  <si>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</si>
  <si>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</si>
  <si>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</si>
  <si>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</si>
  <si>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</si>
  <si>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</si>
  <si>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</si>
  <si>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</si>
  <si>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</si>
  <si>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</si>
  <si>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</si>
  <si>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</si>
  <si>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</si>
  <si>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</si>
  <si>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</si>
  <si>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</si>
  <si>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</si>
  <si>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</si>
  <si>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</si>
  <si>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</si>
  <si>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</si>
  <si>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</si>
  <si>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</si>
  <si>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</si>
  <si>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</si>
  <si>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</si>
  <si>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</si>
  <si>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</si>
  <si>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</si>
  <si>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</si>
  <si>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</si>
  <si>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</si>
  <si>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</si>
  <si>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</si>
  <si>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</si>
  <si>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</si>
  <si>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</si>
  <si>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</si>
  <si>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</si>
  <si>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</si>
  <si>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</si>
  <si>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</si>
  <si>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</si>
  <si>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</si>
  <si>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</si>
  <si>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</si>
  <si>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</si>
  <si>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</si>
  <si>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</si>
  <si>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</si>
  <si>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</si>
  <si>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</si>
  <si>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</si>
  <si>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</si>
  <si>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</si>
  <si>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</si>
  <si>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</si>
  <si>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</si>
  <si>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</si>
  <si>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</si>
  <si>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</si>
  <si>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</si>
  <si>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</si>
  <si>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</si>
  <si>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</si>
  <si>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</si>
  <si>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</si>
  <si>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</si>
  <si>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</si>
  <si>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</si>
  <si>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</si>
  <si>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</si>
  <si>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</si>
  <si>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</si>
  <si>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</si>
  <si>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</si>
  <si>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</si>
  <si>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</si>
  <si>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</si>
  <si>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</si>
  <si>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</si>
  <si>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</si>
  <si>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</si>
  <si>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</si>
  <si>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</si>
  <si>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</si>
  <si>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</si>
  <si>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</si>
  <si>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</si>
  <si>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</si>
  <si>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</si>
  <si>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</si>
  <si>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</si>
  <si>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</si>
  <si>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</si>
  <si>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</si>
  <si>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</si>
  <si>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</si>
  <si>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</si>
  <si>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</si>
  <si>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</si>
  <si>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</si>
  <si>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</si>
  <si>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</si>
  <si>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</si>
  <si>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</si>
  <si>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</si>
  <si>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</si>
  <si>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</si>
  <si>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</si>
  <si>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</si>
  <si>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</si>
  <si>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</si>
  <si>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</si>
  <si>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</si>
  <si>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</si>
  <si>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</si>
  <si>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</si>
  <si>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</si>
  <si>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</si>
  <si>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</si>
  <si>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</si>
  <si>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</si>
  <si>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</si>
  <si>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</si>
  <si>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</si>
  <si>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</si>
  <si>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</si>
  <si>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</si>
  <si>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</si>
  <si>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</si>
  <si>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</si>
  <si>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</si>
  <si>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</si>
  <si>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</si>
  <si>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</si>
  <si>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</si>
  <si>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</si>
  <si>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</si>
  <si>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</si>
  <si>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</si>
  <si>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</si>
  <si>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</si>
  <si>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</si>
  <si>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</si>
  <si>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</si>
  <si>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</si>
  <si>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</si>
  <si>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</si>
  <si>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</si>
  <si>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</si>
  <si>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</si>
  <si>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</si>
  <si>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</si>
  <si>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</si>
  <si>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</si>
  <si>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</si>
  <si>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</si>
  <si>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</si>
  <si>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</si>
  <si>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</si>
  <si>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</si>
  <si>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</si>
  <si>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</si>
  <si>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</si>
  <si>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</si>
  <si>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</si>
  <si>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</si>
  <si>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</si>
  <si>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</si>
  <si>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</si>
  <si>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</si>
  <si>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</si>
  <si>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</si>
  <si>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</si>
  <si>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</si>
  <si>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</si>
  <si>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</si>
  <si>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</si>
  <si>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</si>
  <si>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</si>
  <si>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</si>
  <si>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</si>
  <si>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</si>
  <si>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</si>
  <si>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</si>
  <si>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</si>
  <si>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</si>
  <si>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</si>
  <si>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</si>
  <si>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</si>
  <si>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</si>
  <si>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</si>
  <si>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</si>
  <si>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</si>
  <si>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</si>
  <si>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</si>
  <si>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</si>
  <si>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</si>
  <si>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</si>
  <si>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</si>
  <si>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</si>
  <si>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</si>
  <si>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</si>
  <si>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</si>
  <si>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</si>
  <si>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</si>
  <si>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</si>
  <si>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</si>
  <si>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</si>
  <si>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</si>
  <si>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</si>
  <si>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</si>
  <si>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</si>
  <si>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</si>
  <si>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</si>
  <si>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</si>
  <si>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</si>
  <si>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</si>
  <si>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</si>
  <si>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</si>
  <si>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</si>
  <si>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</si>
  <si>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</si>
  <si>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</si>
  <si>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</si>
  <si>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</si>
  <si>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</si>
  <si>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</si>
  <si>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</si>
  <si>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</si>
  <si>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</si>
  <si>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</si>
  <si>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</si>
  <si>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</si>
  <si>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</si>
  <si>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</si>
  <si>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</si>
  <si>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</si>
  <si>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</si>
  <si>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</si>
  <si>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</si>
  <si>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</si>
  <si>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</si>
  <si>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</si>
  <si>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</si>
  <si>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</si>
  <si>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</si>
  <si>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</si>
  <si>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</si>
  <si>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</si>
  <si>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</si>
  <si>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</si>
  <si>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</si>
  <si>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</si>
  <si>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</si>
  <si>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</si>
  <si>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</si>
  <si>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</si>
  <si>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</si>
  <si>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</si>
  <si>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</si>
  <si>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</si>
  <si>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</si>
  <si>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</si>
  <si>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</si>
  <si>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</si>
  <si>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</si>
  <si>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</si>
  <si>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</si>
  <si>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</si>
  <si>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</si>
  <si>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</si>
  <si>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</si>
  <si>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</si>
  <si>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</si>
  <si>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</si>
  <si>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</si>
  <si>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</si>
  <si>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</si>
  <si>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</si>
  <si>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</si>
  <si>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</si>
  <si>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</si>
  <si>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</si>
  <si>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</si>
  <si>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</si>
  <si>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</si>
  <si>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</si>
  <si>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</si>
  <si>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</si>
  <si>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</si>
  <si>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</si>
  <si>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</si>
  <si>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</si>
  <si>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</si>
  <si>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</si>
  <si>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</si>
  <si>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</si>
  <si>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</si>
  <si>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</si>
  <si>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</si>
  <si>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</si>
  <si>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</si>
  <si>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</si>
  <si>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</si>
  <si>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</si>
  <si>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</si>
  <si>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</si>
  <si>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</si>
  <si>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</si>
  <si>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</si>
  <si>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</si>
  <si>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</si>
  <si>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</si>
  <si>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</si>
  <si>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</si>
  <si>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</si>
  <si>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</si>
  <si>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</si>
  <si>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</si>
  <si>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</si>
  <si>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</si>
  <si>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</si>
  <si>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</si>
  <si>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</si>
  <si>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</si>
  <si>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</si>
  <si>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</si>
  <si>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</si>
  <si>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</si>
  <si>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</si>
  <si>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</si>
  <si>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</si>
  <si>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</si>
  <si>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</si>
  <si>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</si>
  <si>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</si>
  <si>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</si>
  <si>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</si>
  <si>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</si>
  <si>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</si>
  <si>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</si>
  <si>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</si>
  <si>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</si>
  <si>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</si>
  <si>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</si>
  <si>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</si>
  <si>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</si>
  <si>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</si>
  <si>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</si>
  <si>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</si>
  <si>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</si>
  <si>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</si>
  <si>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</si>
  <si>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</si>
  <si>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</si>
  <si>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</si>
  <si>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</si>
  <si>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</si>
  <si>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</si>
  <si>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</si>
  <si>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</si>
  <si>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</si>
  <si>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</si>
  <si>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</si>
  <si>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</si>
  <si>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</si>
  <si>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</si>
  <si>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</si>
  <si>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</si>
  <si>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</si>
  <si>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</si>
  <si>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</si>
  <si>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</si>
  <si>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</si>
  <si>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</si>
  <si>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</si>
  <si>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</si>
  <si>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</si>
  <si>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</si>
  <si>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</si>
  <si>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</si>
  <si>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</si>
  <si>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</si>
  <si>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</si>
  <si>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</si>
  <si>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</si>
  <si>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</si>
  <si>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</si>
  <si>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</si>
  <si>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</si>
  <si>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</si>
  <si>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</si>
  <si>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</si>
  <si>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</si>
  <si>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</si>
  <si>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</si>
  <si>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</si>
  <si>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</si>
  <si>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</si>
  <si>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</si>
  <si>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</si>
  <si>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</si>
  <si>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</si>
  <si>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</si>
  <si>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</si>
  <si>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</si>
  <si>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</si>
  <si>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</si>
  <si>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</si>
  <si>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</si>
  <si>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</si>
  <si>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</si>
  <si>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</si>
  <si>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</si>
  <si>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</si>
  <si>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</si>
  <si>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</si>
  <si>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</si>
  <si>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</si>
  <si>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</si>
  <si>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</si>
  <si>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</si>
  <si>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</si>
  <si>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</si>
  <si>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</si>
  <si>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</si>
  <si>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</si>
  <si>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</si>
  <si>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</si>
  <si>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</si>
  <si>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</si>
  <si>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</si>
  <si>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</si>
  <si>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</si>
  <si>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</si>
  <si>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</si>
  <si>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</si>
  <si>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</si>
  <si>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</si>
  <si>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</si>
  <si>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</si>
  <si>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</si>
  <si>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</si>
  <si>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</si>
  <si>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</si>
  <si>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</si>
  <si>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</si>
  <si>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</si>
  <si>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</si>
  <si>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</si>
  <si>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</si>
  <si>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</si>
  <si>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</si>
  <si>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</si>
  <si>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</si>
  <si>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</si>
  <si>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</si>
  <si>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</si>
  <si>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</si>
  <si>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</si>
  <si>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</si>
  <si>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</si>
  <si>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</si>
  <si>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</si>
  <si>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</si>
  <si>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</si>
  <si>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</si>
  <si>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</si>
  <si>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</si>
  <si>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</si>
  <si>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</si>
  <si>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</si>
  <si>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</si>
  <si>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</si>
  <si>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</si>
  <si>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</si>
  <si>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</si>
  <si>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</si>
  <si>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</si>
  <si>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</si>
  <si>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</si>
  <si>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</si>
  <si>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</si>
  <si>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</si>
  <si>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</si>
  <si>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</si>
  <si>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</si>
  <si>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</si>
  <si>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</si>
  <si>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</si>
  <si>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</si>
  <si>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</si>
  <si>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</si>
  <si>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</si>
  <si>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</si>
  <si>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</si>
  <si>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</si>
  <si>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</si>
  <si>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</si>
  <si>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</si>
  <si>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</si>
  <si>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</si>
  <si>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</si>
  <si>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</si>
  <si>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</si>
  <si>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</si>
  <si>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</si>
  <si>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</si>
  <si>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</si>
  <si>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</si>
  <si>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</si>
  <si>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</si>
  <si>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</si>
  <si>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</si>
  <si>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</si>
  <si>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</si>
  <si>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</si>
  <si>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</si>
  <si>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</si>
  <si>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</si>
  <si>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</si>
  <si>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</si>
  <si>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</si>
  <si>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</si>
  <si>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</si>
  <si>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</si>
  <si>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</si>
  <si>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</si>
  <si>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</si>
  <si>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</si>
  <si>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</si>
  <si>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</si>
  <si>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</si>
  <si>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</si>
  <si>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</si>
  <si>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</si>
  <si>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</si>
  <si>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</si>
  <si>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</si>
  <si>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</si>
  <si>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</si>
  <si>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</si>
  <si>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</si>
  <si>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</si>
  <si>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</si>
  <si>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</si>
  <si>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</si>
  <si>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</si>
  <si>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</si>
  <si>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</si>
  <si>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</si>
  <si>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</si>
  <si>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</si>
  <si>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</si>
  <si>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</si>
  <si>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</si>
  <si>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</si>
  <si>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</si>
  <si>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</si>
  <si>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</si>
  <si>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</si>
  <si>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</si>
  <si>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</si>
  <si>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</si>
  <si>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</si>
  <si>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</si>
  <si>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</si>
  <si>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</si>
  <si>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</si>
  <si>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</si>
  <si>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</si>
  <si>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</si>
  <si>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</si>
  <si>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</si>
  <si>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</si>
  <si>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</si>
  <si>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</si>
  <si>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</si>
  <si>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</si>
  <si>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</si>
  <si>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</si>
  <si>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</si>
  <si>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</si>
  <si>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</si>
  <si>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</si>
  <si>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</si>
  <si>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</si>
  <si>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</si>
  <si>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</si>
  <si>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</si>
  <si>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</si>
  <si>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</si>
  <si>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</si>
  <si>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</si>
  <si>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</si>
  <si>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</si>
  <si>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</si>
  <si>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</si>
  <si>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</si>
  <si>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</si>
  <si>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</si>
  <si>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</si>
  <si>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</si>
  <si>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</si>
  <si>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</si>
  <si>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</si>
  <si>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</si>
  <si>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</si>
  <si>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</si>
  <si>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</si>
  <si>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</si>
  <si>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</si>
  <si>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</si>
  <si>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</si>
  <si>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O.Š. BIOGRAD</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</si>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</sst>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702079.09</v>
      </c>
      <c r="D2" s="7">
        <f>'PR-RAS'!E6</f>
        <v>709670.14</v>
      </c>
      <c r="E2" s="7">
        <v>0</v>
      </c>
      <c r="F2" s="7">
        <v>0</v>
      </c>
      <c r="G2" s="8">
        <f t="shared" ref="G2:G274" si="0">(B2/1000)*(C2*1+D2*2)</f>
        <v>2121.4193700000001</v>
      </c>
      <c r="H2" s="8">
        <f t="shared" ref="H2:H274" si="1">ABS(C2-ROUND(C2,0))+ABS(D2-ROUND(D2,0))</f>
        <v>0.22999999998137355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622430.89</v>
      </c>
      <c r="D45" s="2">
        <f>'PR-RAS'!E49</f>
        <v>607596.28</v>
      </c>
      <c r="E45" s="2">
        <v>0</v>
      </c>
      <c r="F45" s="2">
        <v>0</v>
      </c>
      <c r="G45" s="3">
        <f t="shared" si="0"/>
        <v>80855.431800000006</v>
      </c>
      <c r="H45" s="3">
        <f t="shared" si="1"/>
        <v>0.39000000001396984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622430.89</v>
      </c>
      <c r="D64" s="2">
        <f>'PR-RAS'!E68</f>
        <v>607596.28</v>
      </c>
      <c r="E64" s="2">
        <v>0</v>
      </c>
      <c r="F64" s="2">
        <v>0</v>
      </c>
      <c r="G64" s="3">
        <f t="shared" si="0"/>
        <v>115770.27735000002</v>
      </c>
      <c r="H64" s="3">
        <f t="shared" si="1"/>
        <v>0.39000000001396984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563809.75</v>
      </c>
      <c r="D65" s="2">
        <f>'PR-RAS'!E69</f>
        <v>607596.28</v>
      </c>
      <c r="E65" s="2">
        <v>0</v>
      </c>
      <c r="F65" s="2">
        <v>0</v>
      </c>
      <c r="G65" s="3">
        <f t="shared" si="0"/>
        <v>113856.14784000001</v>
      </c>
      <c r="H65" s="3">
        <f t="shared" si="1"/>
        <v>0.53000000002793968</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58621.14</v>
      </c>
      <c r="D66" s="2">
        <f>'PR-RAS'!E70</f>
        <v>0</v>
      </c>
      <c r="E66" s="2">
        <v>0</v>
      </c>
      <c r="F66" s="2">
        <v>0</v>
      </c>
      <c r="G66" s="3">
        <f t="shared" si="0"/>
        <v>3810.3741</v>
      </c>
      <c r="H66" s="3">
        <f t="shared" si="1"/>
        <v>0.13999999999941792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6139.86</v>
      </c>
      <c r="D102" s="2">
        <f>'PR-RAS'!E106</f>
        <v>6464</v>
      </c>
      <c r="E102" s="2">
        <v>0</v>
      </c>
      <c r="F102" s="2">
        <v>0</v>
      </c>
      <c r="G102" s="3">
        <f t="shared" si="0"/>
        <v>1925.8538600000002</v>
      </c>
      <c r="H102" s="3">
        <f t="shared" si="1"/>
        <v>0.14000000000032742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6139.86</v>
      </c>
      <c r="D108" s="2">
        <f>'PR-RAS'!E112</f>
        <v>6464</v>
      </c>
      <c r="E108" s="2">
        <v>0</v>
      </c>
      <c r="F108" s="2">
        <v>0</v>
      </c>
      <c r="G108" s="3">
        <f t="shared" si="0"/>
        <v>2040.2610199999999</v>
      </c>
      <c r="H108" s="3">
        <f t="shared" si="1"/>
        <v>0.14000000000032742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6139.86</v>
      </c>
      <c r="D113" s="2">
        <f>'PR-RAS'!E117</f>
        <v>6464</v>
      </c>
      <c r="E113" s="2">
        <v>0</v>
      </c>
      <c r="F113" s="2">
        <v>0</v>
      </c>
      <c r="G113" s="3">
        <f t="shared" si="0"/>
        <v>2135.60032</v>
      </c>
      <c r="H113" s="3">
        <f t="shared" si="1"/>
        <v>0.14000000000032742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73508.34</v>
      </c>
      <c r="D130" s="2">
        <f>'PR-RAS'!E134</f>
        <v>95609.86</v>
      </c>
      <c r="E130" s="2">
        <v>0</v>
      </c>
      <c r="F130" s="2">
        <v>0</v>
      </c>
      <c r="G130" s="3">
        <f t="shared" si="0"/>
        <v>34149.919739999998</v>
      </c>
      <c r="H130" s="3">
        <f t="shared" si="1"/>
        <v>0.47999999999592546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73508.34</v>
      </c>
      <c r="D131" s="2">
        <f>'PR-RAS'!E135</f>
        <v>95609.86</v>
      </c>
      <c r="E131" s="2">
        <v>0</v>
      </c>
      <c r="F131" s="2">
        <v>0</v>
      </c>
      <c r="G131" s="3">
        <f t="shared" si="0"/>
        <v>34414.647799999999</v>
      </c>
      <c r="H131" s="3">
        <f t="shared" si="1"/>
        <v>0.47999999999592546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73508.34</v>
      </c>
      <c r="D132" s="2">
        <f>'PR-RAS'!E136</f>
        <v>95609.86</v>
      </c>
      <c r="E132" s="2">
        <v>0</v>
      </c>
      <c r="F132" s="2">
        <v>0</v>
      </c>
      <c r="G132" s="3">
        <f t="shared" si="0"/>
        <v>34679.37586</v>
      </c>
      <c r="H132" s="3">
        <f t="shared" si="1"/>
        <v>0.47999999999592546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815578.4800000001</v>
      </c>
      <c r="D148" s="2">
        <f>'PR-RAS'!E152</f>
        <v>669650.56000000006</v>
      </c>
      <c r="E148" s="2">
        <v>0</v>
      </c>
      <c r="F148" s="2">
        <v>0</v>
      </c>
      <c r="G148" s="3">
        <f t="shared" si="0"/>
        <v>316767.30119999999</v>
      </c>
      <c r="H148" s="3">
        <f t="shared" si="1"/>
        <v>0.92000000004190952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686374.60000000009</v>
      </c>
      <c r="D149" s="2">
        <f>'PR-RAS'!E153</f>
        <v>564394.38</v>
      </c>
      <c r="E149" s="2">
        <v>0</v>
      </c>
      <c r="F149" s="2">
        <v>0</v>
      </c>
      <c r="G149" s="3">
        <f t="shared" si="0"/>
        <v>268644.17728</v>
      </c>
      <c r="H149" s="3">
        <f t="shared" si="1"/>
        <v>0.77999999991152436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584304.23</v>
      </c>
      <c r="D150" s="2">
        <f>'PR-RAS'!E154</f>
        <v>480824.10000000003</v>
      </c>
      <c r="E150" s="2">
        <v>0</v>
      </c>
      <c r="F150" s="2">
        <v>0</v>
      </c>
      <c r="G150" s="3">
        <f t="shared" si="0"/>
        <v>230346.91207000002</v>
      </c>
      <c r="H150" s="3">
        <f t="shared" si="1"/>
        <v>0.33000000001629815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581570.03</v>
      </c>
      <c r="D151" s="2">
        <f>'PR-RAS'!E155</f>
        <v>476042.45</v>
      </c>
      <c r="E151" s="2">
        <v>0</v>
      </c>
      <c r="F151" s="2">
        <v>0</v>
      </c>
      <c r="G151" s="3">
        <f t="shared" si="0"/>
        <v>230048.23950000003</v>
      </c>
      <c r="H151" s="3">
        <f t="shared" si="1"/>
        <v>0.48000000003958121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2734.2</v>
      </c>
      <c r="D153" s="2">
        <f>'PR-RAS'!E157</f>
        <v>4781.6499999999996</v>
      </c>
      <c r="E153" s="2">
        <v>0</v>
      </c>
      <c r="F153" s="2">
        <v>0</v>
      </c>
      <c r="G153" s="3">
        <f t="shared" si="0"/>
        <v>1869.22</v>
      </c>
      <c r="H153" s="3">
        <f t="shared" si="1"/>
        <v>0.5500000000001819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5861.31</v>
      </c>
      <c r="D155" s="2">
        <f>'PR-RAS'!E159</f>
        <v>4234.2299999999996</v>
      </c>
      <c r="E155" s="2">
        <v>0</v>
      </c>
      <c r="F155" s="2">
        <v>0</v>
      </c>
      <c r="G155" s="3">
        <f t="shared" si="0"/>
        <v>2206.78458</v>
      </c>
      <c r="H155" s="3">
        <f t="shared" si="1"/>
        <v>0.53999999999996362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96209.06</v>
      </c>
      <c r="D156" s="2">
        <f>'PR-RAS'!E160</f>
        <v>79336.05</v>
      </c>
      <c r="E156" s="2">
        <v>0</v>
      </c>
      <c r="F156" s="2">
        <v>0</v>
      </c>
      <c r="G156" s="3">
        <f t="shared" si="0"/>
        <v>39506.5798</v>
      </c>
      <c r="H156" s="3">
        <f t="shared" si="1"/>
        <v>0.11000000000058208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96209.06</v>
      </c>
      <c r="D158" s="2">
        <f>'PR-RAS'!E162</f>
        <v>79336.05</v>
      </c>
      <c r="E158" s="2">
        <v>0</v>
      </c>
      <c r="F158" s="2">
        <v>0</v>
      </c>
      <c r="G158" s="3">
        <f t="shared" si="0"/>
        <v>40016.342120000001</v>
      </c>
      <c r="H158" s="3">
        <f t="shared" si="1"/>
        <v>0.11000000000058208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129203.88000000002</v>
      </c>
      <c r="D160" s="2">
        <f>'PR-RAS'!E164</f>
        <v>105256.18</v>
      </c>
      <c r="E160" s="2">
        <v>0</v>
      </c>
      <c r="F160" s="2">
        <v>0</v>
      </c>
      <c r="G160" s="3">
        <f t="shared" si="0"/>
        <v>54014.882160000001</v>
      </c>
      <c r="H160" s="3">
        <f t="shared" si="1"/>
        <v>0.29999999997380655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21058.1</v>
      </c>
      <c r="D161" s="2">
        <f>'PR-RAS'!E165</f>
        <v>21566.719999999998</v>
      </c>
      <c r="E161" s="2">
        <v>0</v>
      </c>
      <c r="F161" s="2">
        <v>0</v>
      </c>
      <c r="G161" s="3">
        <f t="shared" si="0"/>
        <v>10270.6464</v>
      </c>
      <c r="H161" s="3">
        <f t="shared" si="1"/>
        <v>0.38000000000101863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2895.37</v>
      </c>
      <c r="E162" s="2">
        <v>0</v>
      </c>
      <c r="F162" s="2">
        <v>0</v>
      </c>
      <c r="G162" s="3">
        <f t="shared" si="0"/>
        <v>932.30913999999996</v>
      </c>
      <c r="H162" s="3">
        <f t="shared" si="1"/>
        <v>0.36999999999989086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21058.1</v>
      </c>
      <c r="D163" s="2">
        <f>'PR-RAS'!E167</f>
        <v>18141.849999999999</v>
      </c>
      <c r="E163" s="2">
        <v>0</v>
      </c>
      <c r="F163" s="2">
        <v>0</v>
      </c>
      <c r="G163" s="3">
        <f t="shared" si="0"/>
        <v>9289.3716000000004</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180</v>
      </c>
      <c r="E164" s="2">
        <v>0</v>
      </c>
      <c r="F164" s="2">
        <v>0</v>
      </c>
      <c r="G164" s="3">
        <f t="shared" si="0"/>
        <v>58.68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349.5</v>
      </c>
      <c r="E165" s="2">
        <v>0</v>
      </c>
      <c r="F165" s="2">
        <v>0</v>
      </c>
      <c r="G165" s="3">
        <f t="shared" si="0"/>
        <v>114.63600000000001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49935.44000000001</v>
      </c>
      <c r="D166" s="2">
        <f>'PR-RAS'!E170</f>
        <v>45344.76</v>
      </c>
      <c r="E166" s="2">
        <v>0</v>
      </c>
      <c r="F166" s="2">
        <v>0</v>
      </c>
      <c r="G166" s="3">
        <f t="shared" si="0"/>
        <v>23203.118400000003</v>
      </c>
      <c r="H166" s="3">
        <f t="shared" si="1"/>
        <v>0.680000000007567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1264.8699999999999</v>
      </c>
      <c r="D167" s="2">
        <f>'PR-RAS'!E171</f>
        <v>5378.84</v>
      </c>
      <c r="E167" s="2">
        <v>0</v>
      </c>
      <c r="F167" s="2">
        <v>0</v>
      </c>
      <c r="G167" s="3">
        <f t="shared" si="0"/>
        <v>1995.7433000000001</v>
      </c>
      <c r="H167" s="3">
        <f t="shared" si="1"/>
        <v>0.28999999999996362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37335.86</v>
      </c>
      <c r="D168" s="2">
        <f>'PR-RAS'!E172</f>
        <v>26307.68</v>
      </c>
      <c r="E168" s="2">
        <v>0</v>
      </c>
      <c r="F168" s="2">
        <v>0</v>
      </c>
      <c r="G168" s="3">
        <f t="shared" si="0"/>
        <v>15021.85374</v>
      </c>
      <c r="H168" s="3">
        <f t="shared" si="1"/>
        <v>0.45999999999912689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10971.84</v>
      </c>
      <c r="D169" s="2">
        <f>'PR-RAS'!E173</f>
        <v>12732.73</v>
      </c>
      <c r="E169" s="2">
        <v>0</v>
      </c>
      <c r="F169" s="2">
        <v>0</v>
      </c>
      <c r="G169" s="3">
        <f t="shared" si="0"/>
        <v>6121.4664000000012</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362.87</v>
      </c>
      <c r="D170" s="2">
        <f>'PR-RAS'!E174</f>
        <v>925.51</v>
      </c>
      <c r="E170" s="2">
        <v>0</v>
      </c>
      <c r="F170" s="2">
        <v>0</v>
      </c>
      <c r="G170" s="3">
        <f t="shared" si="0"/>
        <v>374.14740999999998</v>
      </c>
      <c r="H170" s="3">
        <f t="shared" si="1"/>
        <v>0.62000000000000455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55788.23</v>
      </c>
      <c r="D174" s="2">
        <f>'PR-RAS'!E178</f>
        <v>37215.919999999998</v>
      </c>
      <c r="E174" s="2">
        <v>0</v>
      </c>
      <c r="F174" s="2">
        <v>0</v>
      </c>
      <c r="G174" s="3">
        <f t="shared" si="0"/>
        <v>22528.072110000001</v>
      </c>
      <c r="H174" s="3">
        <f t="shared" si="1"/>
        <v>0.31000000000494765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328.33</v>
      </c>
      <c r="D175" s="2">
        <f>'PR-RAS'!E179</f>
        <v>268.3</v>
      </c>
      <c r="E175" s="2">
        <v>0</v>
      </c>
      <c r="F175" s="2">
        <v>0</v>
      </c>
      <c r="G175" s="3">
        <f t="shared" si="0"/>
        <v>150.49781999999999</v>
      </c>
      <c r="H175" s="3">
        <f t="shared" si="1"/>
        <v>0.62999999999999545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2572.6799999999998</v>
      </c>
      <c r="D176" s="2">
        <f>'PR-RAS'!E180</f>
        <v>6246.25</v>
      </c>
      <c r="E176" s="2">
        <v>0</v>
      </c>
      <c r="F176" s="2">
        <v>0</v>
      </c>
      <c r="G176" s="3">
        <f t="shared" si="0"/>
        <v>2636.4065000000001</v>
      </c>
      <c r="H176" s="3">
        <f t="shared" si="1"/>
        <v>0.57000000000016371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1519.71</v>
      </c>
      <c r="D178" s="2">
        <f>'PR-RAS'!E182</f>
        <v>1703.52</v>
      </c>
      <c r="E178" s="2">
        <v>0</v>
      </c>
      <c r="F178" s="2">
        <v>0</v>
      </c>
      <c r="G178" s="3">
        <f t="shared" si="0"/>
        <v>872.03474999999992</v>
      </c>
      <c r="H178" s="3">
        <f t="shared" si="1"/>
        <v>0.76999999999998181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48102.51</v>
      </c>
      <c r="D179" s="2">
        <f>'PR-RAS'!E183</f>
        <v>22130</v>
      </c>
      <c r="E179" s="2">
        <v>0</v>
      </c>
      <c r="F179" s="2">
        <v>0</v>
      </c>
      <c r="G179" s="3">
        <f t="shared" si="0"/>
        <v>16440.52678</v>
      </c>
      <c r="H179" s="3">
        <f t="shared" si="1"/>
        <v>0.48999999999796273</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60</v>
      </c>
      <c r="D180" s="2">
        <f>'PR-RAS'!E184</f>
        <v>0</v>
      </c>
      <c r="E180" s="2">
        <v>0</v>
      </c>
      <c r="F180" s="2">
        <v>0</v>
      </c>
      <c r="G180" s="3">
        <f t="shared" si="0"/>
        <v>10.74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2405.4</v>
      </c>
      <c r="D181" s="2">
        <f>'PR-RAS'!E185</f>
        <v>5781.87</v>
      </c>
      <c r="E181" s="2">
        <v>0</v>
      </c>
      <c r="F181" s="2">
        <v>0</v>
      </c>
      <c r="G181" s="3">
        <f t="shared" si="0"/>
        <v>2514.4451999999997</v>
      </c>
      <c r="H181" s="3">
        <f t="shared" si="1"/>
        <v>0.53000000000020009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625.28</v>
      </c>
      <c r="D182" s="2">
        <f>'PR-RAS'!E186</f>
        <v>950.38</v>
      </c>
      <c r="E182" s="2">
        <v>0</v>
      </c>
      <c r="F182" s="2">
        <v>0</v>
      </c>
      <c r="G182" s="3">
        <f t="shared" si="0"/>
        <v>457.21323999999998</v>
      </c>
      <c r="H182" s="3">
        <f t="shared" si="1"/>
        <v>0.65999999999996817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174.32</v>
      </c>
      <c r="D183" s="2">
        <f>'PR-RAS'!E187</f>
        <v>135.6</v>
      </c>
      <c r="E183" s="2">
        <v>0</v>
      </c>
      <c r="F183" s="2">
        <v>0</v>
      </c>
      <c r="G183" s="3">
        <f t="shared" si="0"/>
        <v>81.084639999999993</v>
      </c>
      <c r="H183" s="3">
        <f t="shared" si="1"/>
        <v>0.71999999999999886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2422.11</v>
      </c>
      <c r="D190" s="2">
        <f>'PR-RAS'!E194</f>
        <v>1128.78</v>
      </c>
      <c r="E190" s="2">
        <v>0</v>
      </c>
      <c r="F190" s="2">
        <v>0</v>
      </c>
      <c r="G190" s="3">
        <f t="shared" si="0"/>
        <v>884.45762999999999</v>
      </c>
      <c r="H190" s="3">
        <f t="shared" si="1"/>
        <v>0.33000000000015461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261.27999999999997</v>
      </c>
      <c r="E191" s="2">
        <v>0</v>
      </c>
      <c r="F191" s="2">
        <v>0</v>
      </c>
      <c r="G191" s="3">
        <f t="shared" si="0"/>
        <v>99.286399999999986</v>
      </c>
      <c r="H191" s="3">
        <f t="shared" si="1"/>
        <v>0.27999999999997272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52.87</v>
      </c>
      <c r="E192" s="2">
        <v>0</v>
      </c>
      <c r="F192" s="2">
        <v>0</v>
      </c>
      <c r="G192" s="3">
        <f t="shared" si="0"/>
        <v>20.196339999999999</v>
      </c>
      <c r="H192" s="3">
        <f t="shared" si="1"/>
        <v>0.13000000000000256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47.11</v>
      </c>
      <c r="D193" s="2">
        <f>'PR-RAS'!E197</f>
        <v>92.63</v>
      </c>
      <c r="E193" s="2">
        <v>0</v>
      </c>
      <c r="F193" s="2">
        <v>0</v>
      </c>
      <c r="G193" s="3">
        <f t="shared" si="0"/>
        <v>44.61504</v>
      </c>
      <c r="H193" s="3">
        <f t="shared" si="1"/>
        <v>0.48000000000000398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2250</v>
      </c>
      <c r="D195" s="2">
        <f>'PR-RAS'!E199</f>
        <v>582</v>
      </c>
      <c r="E195" s="2">
        <v>0</v>
      </c>
      <c r="F195" s="2">
        <v>0</v>
      </c>
      <c r="G195" s="3">
        <f t="shared" si="0"/>
        <v>662.31600000000003</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815578.4800000001</v>
      </c>
      <c r="D295" s="2">
        <f>'PR-RAS'!E299</f>
        <v>669650.56000000006</v>
      </c>
      <c r="E295" s="2">
        <v>0</v>
      </c>
      <c r="F295" s="2">
        <v>0</v>
      </c>
      <c r="G295" s="3">
        <f t="shared" si="12"/>
        <v>633534.60239999997</v>
      </c>
      <c r="H295" s="3">
        <f t="shared" si="13"/>
        <v>0.92000000004190952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40019.579999999958</v>
      </c>
      <c r="E296" s="2">
        <v>0</v>
      </c>
      <c r="F296" s="2">
        <v>0</v>
      </c>
      <c r="G296" s="3">
        <f t="shared" si="12"/>
        <v>23611.552199999973</v>
      </c>
      <c r="H296" s="3">
        <f t="shared" si="13"/>
        <v>0.42000000004190952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113499.39000000013</v>
      </c>
      <c r="D297" s="2">
        <f>'PR-RAS'!E301</f>
        <v>0</v>
      </c>
      <c r="E297" s="2">
        <v>0</v>
      </c>
      <c r="F297" s="2">
        <v>0</v>
      </c>
      <c r="G297" s="3">
        <f t="shared" si="12"/>
        <v>33595.819440000036</v>
      </c>
      <c r="H297" s="3">
        <f t="shared" si="13"/>
        <v>0.39000000013038516</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207083.43</v>
      </c>
      <c r="D298" s="2">
        <f>'PR-RAS'!E302</f>
        <v>0</v>
      </c>
      <c r="E298" s="2">
        <v>0</v>
      </c>
      <c r="F298" s="2">
        <v>0</v>
      </c>
      <c r="G298" s="3">
        <f t="shared" si="12"/>
        <v>61503.778709999999</v>
      </c>
      <c r="H298" s="3">
        <f t="shared" si="13"/>
        <v>0.42999999999301508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198309.63</v>
      </c>
      <c r="E299" s="2">
        <v>0</v>
      </c>
      <c r="F299" s="2">
        <v>0</v>
      </c>
      <c r="G299" s="3">
        <f t="shared" si="12"/>
        <v>118192.53947999999</v>
      </c>
      <c r="H299" s="3">
        <f t="shared" si="13"/>
        <v>0.36999999999534339</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173607.85</v>
      </c>
      <c r="D300" s="2">
        <f>'PR-RAS'!E304</f>
        <v>220520.15000000002</v>
      </c>
      <c r="E300" s="2">
        <v>0</v>
      </c>
      <c r="F300" s="2">
        <v>0</v>
      </c>
      <c r="G300" s="3">
        <f t="shared" si="12"/>
        <v>183779.79685000001</v>
      </c>
      <c r="H300" s="3">
        <f t="shared" si="13"/>
        <v>0.3000000000174623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19924.240000000002</v>
      </c>
      <c r="D301" s="2">
        <f>'PR-RAS'!E305</f>
        <v>23385.57</v>
      </c>
      <c r="E301" s="2">
        <v>0</v>
      </c>
      <c r="F301" s="2">
        <v>0</v>
      </c>
      <c r="G301" s="3">
        <f t="shared" si="12"/>
        <v>20008.614000000001</v>
      </c>
      <c r="H301" s="3">
        <f t="shared" si="13"/>
        <v>0.67000000000189175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62075.21</v>
      </c>
      <c r="D355" s="2">
        <f>'PR-RAS'!E360</f>
        <v>3803.6</v>
      </c>
      <c r="E355" s="2">
        <v>0</v>
      </c>
      <c r="F355" s="2">
        <v>0</v>
      </c>
      <c r="G355" s="3">
        <f t="shared" si="12"/>
        <v>24667.57314</v>
      </c>
      <c r="H355" s="3">
        <f t="shared" si="13"/>
        <v>0.60999999999921783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4075.21</v>
      </c>
      <c r="D368" s="2">
        <f>'PR-RAS'!E373</f>
        <v>3803.6</v>
      </c>
      <c r="E368" s="2">
        <v>0</v>
      </c>
      <c r="F368" s="2">
        <v>0</v>
      </c>
      <c r="G368" s="3">
        <f t="shared" si="12"/>
        <v>4287.4444699999995</v>
      </c>
      <c r="H368" s="3">
        <f t="shared" si="13"/>
        <v>0.61000000000012733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3454.11</v>
      </c>
      <c r="D374" s="2">
        <f>'PR-RAS'!E379</f>
        <v>3803.6</v>
      </c>
      <c r="E374" s="2">
        <v>0</v>
      </c>
      <c r="F374" s="2">
        <v>0</v>
      </c>
      <c r="G374" s="3">
        <f t="shared" si="12"/>
        <v>4125.8686299999999</v>
      </c>
      <c r="H374" s="3">
        <f t="shared" si="13"/>
        <v>0.51000000000021828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3454.11</v>
      </c>
      <c r="D380" s="2">
        <f>'PR-RAS'!E385</f>
        <v>3803.6</v>
      </c>
      <c r="E380" s="2">
        <v>0</v>
      </c>
      <c r="F380" s="2">
        <v>0</v>
      </c>
      <c r="G380" s="3">
        <f t="shared" si="12"/>
        <v>4192.2364900000002</v>
      </c>
      <c r="H380" s="3">
        <f t="shared" si="13"/>
        <v>0.51000000000021828</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621.1</v>
      </c>
      <c r="D388" s="2">
        <f>'PR-RAS'!E393</f>
        <v>0</v>
      </c>
      <c r="E388" s="2">
        <v>0</v>
      </c>
      <c r="F388" s="2">
        <v>0</v>
      </c>
      <c r="G388" s="3">
        <f t="shared" si="12"/>
        <v>240.3657</v>
      </c>
      <c r="H388" s="3">
        <f t="shared" si="13"/>
        <v>0.10000000000002274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621.1</v>
      </c>
      <c r="D389" s="2">
        <f>'PR-RAS'!E394</f>
        <v>0</v>
      </c>
      <c r="E389" s="2">
        <v>0</v>
      </c>
      <c r="F389" s="2">
        <v>0</v>
      </c>
      <c r="G389" s="3">
        <f t="shared" si="12"/>
        <v>240.98680000000002</v>
      </c>
      <c r="H389" s="3">
        <f t="shared" si="13"/>
        <v>0.10000000000002274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58000</v>
      </c>
      <c r="D407" s="2">
        <f>'PR-RAS'!E412</f>
        <v>0</v>
      </c>
      <c r="E407" s="2">
        <v>0</v>
      </c>
      <c r="F407" s="2">
        <v>0</v>
      </c>
      <c r="G407" s="3">
        <f t="shared" si="12"/>
        <v>23548</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58000</v>
      </c>
      <c r="D408" s="2">
        <f>'PR-RAS'!E413</f>
        <v>0</v>
      </c>
      <c r="E408" s="2">
        <v>0</v>
      </c>
      <c r="F408" s="2">
        <v>0</v>
      </c>
      <c r="G408" s="3">
        <f t="shared" si="12"/>
        <v>23606</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62075.21</v>
      </c>
      <c r="D413" s="2">
        <f>'PR-RAS'!E418</f>
        <v>3803.6</v>
      </c>
      <c r="E413" s="2">
        <v>0</v>
      </c>
      <c r="F413" s="2">
        <v>0</v>
      </c>
      <c r="G413" s="3">
        <f t="shared" si="12"/>
        <v>28709.15292</v>
      </c>
      <c r="H413" s="3">
        <f t="shared" si="13"/>
        <v>0.60999999999921783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702079.09</v>
      </c>
      <c r="D417" s="2">
        <f>'PR-RAS'!E422</f>
        <v>709670.14</v>
      </c>
      <c r="E417" s="2">
        <v>0</v>
      </c>
      <c r="F417" s="2">
        <v>0</v>
      </c>
      <c r="G417" s="3">
        <f t="shared" si="12"/>
        <v>882510.45791999996</v>
      </c>
      <c r="H417" s="3">
        <f t="shared" si="13"/>
        <v>0.22999999998137355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877653.69000000006</v>
      </c>
      <c r="D418" s="2">
        <f>'PR-RAS'!E423</f>
        <v>673454.16</v>
      </c>
      <c r="E418" s="2">
        <v>0</v>
      </c>
      <c r="F418" s="2">
        <v>0</v>
      </c>
      <c r="G418" s="3">
        <f t="shared" si="12"/>
        <v>927642.35817000002</v>
      </c>
      <c r="H418" s="3">
        <f t="shared" si="13"/>
        <v>0.46999999997206032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36215.979999999981</v>
      </c>
      <c r="E419" s="2">
        <v>0</v>
      </c>
      <c r="F419" s="2">
        <v>0</v>
      </c>
      <c r="G419" s="3">
        <f t="shared" si="12"/>
        <v>30276.559279999983</v>
      </c>
      <c r="H419" s="3">
        <f t="shared" si="13"/>
        <v>2.0000000018626451E-2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175574.60000000009</v>
      </c>
      <c r="D420" s="2">
        <f>'PR-RAS'!E425</f>
        <v>0</v>
      </c>
      <c r="E420" s="2">
        <v>0</v>
      </c>
      <c r="F420" s="2">
        <v>0</v>
      </c>
      <c r="G420" s="3">
        <f t="shared" si="12"/>
        <v>73565.757400000031</v>
      </c>
      <c r="H420" s="3">
        <f t="shared" si="13"/>
        <v>0.39999999990686774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207083.43</v>
      </c>
      <c r="D421" s="2">
        <f>'PR-RAS'!E426</f>
        <v>0</v>
      </c>
      <c r="E421" s="2">
        <v>0</v>
      </c>
      <c r="F421" s="2">
        <v>0</v>
      </c>
      <c r="G421" s="3">
        <f t="shared" si="12"/>
        <v>86975.040599999993</v>
      </c>
      <c r="H421" s="3">
        <f t="shared" si="13"/>
        <v>0.42999999999301508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198309.63</v>
      </c>
      <c r="E422" s="2">
        <v>0</v>
      </c>
      <c r="F422" s="2">
        <v>0</v>
      </c>
      <c r="G422" s="3">
        <f t="shared" si="12"/>
        <v>166976.70845999999</v>
      </c>
      <c r="H422" s="3">
        <f t="shared" si="13"/>
        <v>0.36999999999534339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173607.85</v>
      </c>
      <c r="D423" s="2">
        <f>'PR-RAS'!E428</f>
        <v>220520.15000000002</v>
      </c>
      <c r="E423" s="2">
        <v>0</v>
      </c>
      <c r="F423" s="2">
        <v>0</v>
      </c>
      <c r="G423" s="3">
        <f t="shared" si="12"/>
        <v>259381.51930000001</v>
      </c>
      <c r="H423" s="3">
        <f t="shared" si="13"/>
        <v>0.3000000000174623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702079.09</v>
      </c>
      <c r="D637" s="2">
        <f>'PR-RAS'!E643</f>
        <v>709670.14</v>
      </c>
      <c r="E637" s="2">
        <v>0</v>
      </c>
      <c r="F637" s="2">
        <v>0</v>
      </c>
      <c r="G637" s="3">
        <f t="shared" si="14"/>
        <v>1349222.7193200001</v>
      </c>
      <c r="H637" s="3">
        <f t="shared" si="15"/>
        <v>0.22999999998137355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877653.69000000006</v>
      </c>
      <c r="D638" s="2">
        <f>'PR-RAS'!E644</f>
        <v>673454.16</v>
      </c>
      <c r="E638" s="2">
        <v>0</v>
      </c>
      <c r="F638" s="2">
        <v>0</v>
      </c>
      <c r="G638" s="3">
        <f t="shared" si="14"/>
        <v>1417046.0003700003</v>
      </c>
      <c r="H638" s="3">
        <f t="shared" si="15"/>
        <v>0.46999999997206032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36215.979999999981</v>
      </c>
      <c r="E639" s="2">
        <v>0</v>
      </c>
      <c r="F639" s="2">
        <v>0</v>
      </c>
      <c r="G639" s="3">
        <f t="shared" si="14"/>
        <v>46211.590479999977</v>
      </c>
      <c r="H639" s="3">
        <f t="shared" si="15"/>
        <v>2.0000000018626451E-2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175574.60000000009</v>
      </c>
      <c r="D640" s="2">
        <f>'PR-RAS'!E646</f>
        <v>0</v>
      </c>
      <c r="E640" s="2">
        <v>0</v>
      </c>
      <c r="F640" s="2">
        <v>0</v>
      </c>
      <c r="G640" s="3">
        <f t="shared" si="14"/>
        <v>112192.16940000006</v>
      </c>
      <c r="H640" s="3">
        <f t="shared" si="15"/>
        <v>0.39999999990686774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207083.43</v>
      </c>
      <c r="D641" s="2">
        <f>'PR-RAS'!E647</f>
        <v>0</v>
      </c>
      <c r="E641" s="2">
        <v>0</v>
      </c>
      <c r="F641" s="2">
        <v>0</v>
      </c>
      <c r="G641" s="3">
        <f t="shared" si="14"/>
        <v>132533.3952</v>
      </c>
      <c r="H641" s="3">
        <f t="shared" si="15"/>
        <v>0.42999999999301508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198309.63</v>
      </c>
      <c r="E642" s="2">
        <v>0</v>
      </c>
      <c r="F642" s="2">
        <v>0</v>
      </c>
      <c r="G642" s="3">
        <f t="shared" si="14"/>
        <v>254232.94566</v>
      </c>
      <c r="H642" s="3">
        <f t="shared" si="15"/>
        <v>0.36999999999534339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31508.8299999999</v>
      </c>
      <c r="D643" s="2">
        <f>'PR-RAS'!E649</f>
        <v>0</v>
      </c>
      <c r="E643" s="2">
        <v>0</v>
      </c>
      <c r="F643" s="2">
        <v>0</v>
      </c>
      <c r="G643" s="3">
        <f t="shared" si="14"/>
        <v>20228.668859999936</v>
      </c>
      <c r="H643" s="3">
        <f t="shared" si="15"/>
        <v>0.17000000010011718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162093.65000000002</v>
      </c>
      <c r="E644" s="2">
        <v>0</v>
      </c>
      <c r="F644" s="2">
        <v>0</v>
      </c>
      <c r="G644" s="3">
        <f t="shared" si="14"/>
        <v>208452.43390000003</v>
      </c>
      <c r="H644" s="3">
        <f t="shared" si="15"/>
        <v>0.34999999997671694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82</v>
      </c>
      <c r="D651" s="2">
        <f>'PR-RAS'!E658</f>
        <v>83</v>
      </c>
      <c r="E651" s="2">
        <v>0</v>
      </c>
      <c r="F651" s="2">
        <v>0</v>
      </c>
      <c r="G651" s="3">
        <f t="shared" si="14"/>
        <v>161.20000000000002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73</v>
      </c>
      <c r="D653" s="2">
        <f>'PR-RAS'!E660</f>
        <v>73</v>
      </c>
      <c r="E653" s="2">
        <v>0</v>
      </c>
      <c r="F653" s="2">
        <v>0</v>
      </c>
      <c r="G653" s="3">
        <f t="shared" si="14"/>
        <v>142.78800000000001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560365.35</v>
      </c>
      <c r="D676" s="2">
        <f>'PR-RAS'!E683</f>
        <v>602025.65</v>
      </c>
      <c r="E676" s="2">
        <v>0</v>
      </c>
      <c r="F676" s="2">
        <v>0</v>
      </c>
      <c r="G676" s="3">
        <f t="shared" si="14"/>
        <v>1190981.23875</v>
      </c>
      <c r="H676" s="3">
        <f t="shared" si="15"/>
        <v>0.69999999995343387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3444.4</v>
      </c>
      <c r="D677" s="2">
        <f>'PR-RAS'!E684</f>
        <v>5570.63</v>
      </c>
      <c r="E677" s="2">
        <v>0</v>
      </c>
      <c r="F677" s="2">
        <v>0</v>
      </c>
      <c r="G677" s="3">
        <f t="shared" si="14"/>
        <v>9859.9061600000005</v>
      </c>
      <c r="H677" s="3">
        <f t="shared" si="15"/>
        <v>0.76999999999998181</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621.14</v>
      </c>
      <c r="D678" s="2">
        <f>'PR-RAS'!E685</f>
        <v>0</v>
      </c>
      <c r="E678" s="2">
        <v>0</v>
      </c>
      <c r="F678" s="2">
        <v>0</v>
      </c>
      <c r="G678" s="3">
        <f t="shared" si="14"/>
        <v>420.51178000000004</v>
      </c>
      <c r="H678" s="3">
        <f t="shared" si="15"/>
        <v>0.13999999999998636</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58000</v>
      </c>
      <c r="D679" s="2">
        <f>'PR-RAS'!E686</f>
        <v>0</v>
      </c>
      <c r="E679" s="2">
        <v>0</v>
      </c>
      <c r="F679" s="2">
        <v>0</v>
      </c>
      <c r="G679" s="3">
        <f t="shared" si="14"/>
        <v>39324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6139.86</v>
      </c>
      <c r="D717" s="2">
        <f>'PR-RAS'!E724</f>
        <v>6464</v>
      </c>
      <c r="E717" s="2">
        <v>0</v>
      </c>
      <c r="F717" s="2">
        <v>0</v>
      </c>
      <c r="G717" s="3">
        <f t="shared" si="14"/>
        <v>13652.58776</v>
      </c>
      <c r="H717" s="3">
        <f t="shared" si="15"/>
        <v>0.14000000000032742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21058.1</v>
      </c>
      <c r="D727" s="2">
        <f>'PR-RAS'!E734</f>
        <v>18141.849999999999</v>
      </c>
      <c r="E727" s="2">
        <v>0</v>
      </c>
      <c r="F727" s="2">
        <v>0</v>
      </c>
      <c r="G727" s="3">
        <f t="shared" si="14"/>
        <v>41630.146799999995</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60</v>
      </c>
      <c r="D729" s="2">
        <f>'PR-RAS'!E736</f>
        <v>0</v>
      </c>
      <c r="E729" s="2">
        <v>0</v>
      </c>
      <c r="F729" s="2">
        <v>0</v>
      </c>
      <c r="G729" s="3">
        <f t="shared" si="14"/>
        <v>43.68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2149.4</v>
      </c>
      <c r="D730" s="2">
        <f>'PR-RAS'!E737</f>
        <v>1348.38</v>
      </c>
      <c r="E730" s="2">
        <v>0</v>
      </c>
      <c r="F730" s="2">
        <v>0</v>
      </c>
      <c r="G730" s="3">
        <f t="shared" si="14"/>
        <v>3532.8506399999997</v>
      </c>
      <c r="H730" s="3">
        <f t="shared" si="15"/>
        <v>0.78000000000020009</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256</v>
      </c>
      <c r="D731" s="2">
        <f>'PR-RAS'!E738</f>
        <v>449.46</v>
      </c>
      <c r="E731" s="2">
        <v>0</v>
      </c>
      <c r="F731" s="2">
        <v>0</v>
      </c>
      <c r="G731" s="3">
        <f t="shared" si="14"/>
        <v>843.09160000000008</v>
      </c>
      <c r="H731" s="3">
        <f t="shared" si="15"/>
        <v>0.45999999999997954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2250</v>
      </c>
      <c r="D737" s="2">
        <f>'PR-RAS'!E744</f>
        <v>582</v>
      </c>
      <c r="E737" s="2">
        <v>0</v>
      </c>
      <c r="F737" s="2">
        <v>0</v>
      </c>
      <c r="G737" s="3">
        <f t="shared" si="28"/>
        <v>2512.7040000000002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3" t="s">
        <v>2019</v>
      </c>
      <c r="B1" s="413"/>
      <c r="C1" s="413"/>
    </row>
    <row r="2" spans="1:16" ht="33" customHeight="1" x14ac:dyDescent="0.25">
      <c r="A2" s="414" t="s">
        <v>2020</v>
      </c>
      <c r="B2" s="415"/>
      <c r="C2" s="405"/>
      <c r="D2" s="5"/>
      <c r="E2" s="5"/>
      <c r="F2" s="5"/>
      <c r="G2" s="5"/>
      <c r="H2" s="5"/>
      <c r="I2" s="5"/>
      <c r="J2" s="5"/>
      <c r="K2" s="5"/>
      <c r="L2" s="5"/>
      <c r="M2" s="5"/>
      <c r="N2" s="5"/>
      <c r="O2" s="5"/>
      <c r="P2" s="5"/>
    </row>
    <row r="3" spans="1:16" ht="18.75" customHeight="1" x14ac:dyDescent="0.25">
      <c r="A3" s="222" t="s">
        <v>2021</v>
      </c>
      <c r="B3" s="416" t="s">
        <v>2022</v>
      </c>
      <c r="C3" s="405"/>
      <c r="D3" s="5"/>
      <c r="E3" s="5"/>
      <c r="F3" s="5"/>
      <c r="G3" s="5"/>
      <c r="H3" s="5"/>
      <c r="I3" s="5"/>
      <c r="J3" s="5"/>
      <c r="K3" s="5"/>
      <c r="L3" s="5"/>
      <c r="M3" s="5"/>
      <c r="N3" s="5"/>
      <c r="O3" s="5"/>
      <c r="P3" s="5"/>
    </row>
    <row r="4" spans="1:16" ht="37.5" hidden="1" customHeight="1" x14ac:dyDescent="0.25">
      <c r="A4" s="223" t="s">
        <v>2023</v>
      </c>
      <c r="B4" s="404" t="s">
        <v>2024</v>
      </c>
      <c r="C4" s="405"/>
      <c r="D4" s="5"/>
      <c r="E4" s="5"/>
      <c r="F4" s="5"/>
      <c r="G4" s="5"/>
      <c r="H4" s="5"/>
      <c r="I4" s="5"/>
      <c r="J4" s="5"/>
      <c r="K4" s="5"/>
      <c r="L4" s="5"/>
      <c r="M4" s="5"/>
      <c r="N4" s="5"/>
      <c r="O4" s="5"/>
      <c r="P4" s="5"/>
    </row>
    <row r="5" spans="1:16" ht="48" hidden="1" customHeight="1" x14ac:dyDescent="0.25">
      <c r="A5" s="223" t="s">
        <v>2023</v>
      </c>
      <c r="B5" s="404" t="s">
        <v>2025</v>
      </c>
      <c r="C5" s="405"/>
      <c r="D5" s="5"/>
      <c r="E5" s="5"/>
      <c r="F5" s="5"/>
      <c r="G5" s="5"/>
      <c r="H5" s="5"/>
      <c r="I5" s="5"/>
      <c r="J5" s="5"/>
      <c r="K5" s="5"/>
      <c r="L5" s="5"/>
      <c r="M5" s="5"/>
      <c r="N5" s="5"/>
      <c r="O5" s="5"/>
      <c r="P5" s="5"/>
    </row>
    <row r="6" spans="1:16" ht="59.25" hidden="1" customHeight="1" x14ac:dyDescent="0.25">
      <c r="A6" s="223" t="s">
        <v>2023</v>
      </c>
      <c r="B6" s="404" t="s">
        <v>2026</v>
      </c>
      <c r="C6" s="405"/>
      <c r="D6" s="5"/>
      <c r="E6" s="5"/>
      <c r="F6" s="5"/>
      <c r="G6" s="5"/>
      <c r="H6" s="5"/>
      <c r="I6" s="5"/>
      <c r="J6" s="5"/>
      <c r="K6" s="5"/>
      <c r="L6" s="5"/>
      <c r="M6" s="5"/>
      <c r="N6" s="5"/>
      <c r="O6" s="5"/>
      <c r="P6" s="5"/>
    </row>
    <row r="7" spans="1:16" ht="48" hidden="1" customHeight="1" x14ac:dyDescent="0.25">
      <c r="A7" s="223" t="s">
        <v>2027</v>
      </c>
      <c r="B7" s="404" t="s">
        <v>2028</v>
      </c>
      <c r="C7" s="405"/>
      <c r="D7" s="5"/>
      <c r="E7" s="5"/>
      <c r="F7" s="5"/>
      <c r="G7" s="5"/>
      <c r="H7" s="5"/>
      <c r="I7" s="5"/>
      <c r="J7" s="5"/>
      <c r="K7" s="5"/>
      <c r="L7" s="5"/>
      <c r="M7" s="5"/>
      <c r="N7" s="5"/>
      <c r="O7" s="5"/>
      <c r="P7" s="5"/>
    </row>
    <row r="8" spans="1:16" ht="41.25" hidden="1" customHeight="1" x14ac:dyDescent="0.25">
      <c r="A8" s="223" t="s">
        <v>2029</v>
      </c>
      <c r="B8" s="404" t="s">
        <v>2030</v>
      </c>
      <c r="C8" s="405"/>
      <c r="D8" s="5"/>
      <c r="E8" s="5"/>
      <c r="F8" s="5"/>
      <c r="G8" s="5"/>
      <c r="H8" s="5"/>
      <c r="I8" s="5"/>
      <c r="J8" s="5"/>
      <c r="K8" s="5"/>
      <c r="L8" s="5"/>
      <c r="M8" s="5"/>
      <c r="N8" s="5"/>
      <c r="O8" s="5"/>
      <c r="P8" s="5"/>
    </row>
    <row r="9" spans="1:16" ht="59.25" hidden="1" customHeight="1" x14ac:dyDescent="0.25">
      <c r="A9" s="223" t="s">
        <v>2031</v>
      </c>
      <c r="B9" s="404" t="s">
        <v>2032</v>
      </c>
      <c r="C9" s="405"/>
      <c r="D9" s="5"/>
      <c r="E9" s="5"/>
      <c r="F9" s="5"/>
      <c r="G9" s="5"/>
      <c r="H9" s="5"/>
      <c r="I9" s="5"/>
      <c r="J9" s="5"/>
      <c r="K9" s="5"/>
      <c r="L9" s="5"/>
      <c r="M9" s="5"/>
      <c r="N9" s="5"/>
      <c r="O9" s="5"/>
      <c r="P9" s="5"/>
    </row>
    <row r="10" spans="1:16" ht="61.5" hidden="1" customHeight="1" x14ac:dyDescent="0.25">
      <c r="A10" s="223" t="s">
        <v>2031</v>
      </c>
      <c r="B10" s="404" t="s">
        <v>2033</v>
      </c>
      <c r="C10" s="405"/>
      <c r="D10" s="5"/>
      <c r="E10" s="5"/>
      <c r="F10" s="5"/>
      <c r="G10" s="5"/>
      <c r="H10" s="5"/>
      <c r="I10" s="5"/>
      <c r="J10" s="5"/>
      <c r="K10" s="5"/>
      <c r="L10" s="5"/>
      <c r="M10" s="5"/>
      <c r="N10" s="5"/>
      <c r="O10" s="5"/>
      <c r="P10" s="5"/>
    </row>
    <row r="11" spans="1:16" ht="43.5" hidden="1" customHeight="1" x14ac:dyDescent="0.25">
      <c r="A11" s="223" t="s">
        <v>2031</v>
      </c>
      <c r="B11" s="404" t="s">
        <v>2034</v>
      </c>
      <c r="C11" s="405"/>
      <c r="D11" s="5"/>
      <c r="E11" s="5"/>
      <c r="F11" s="5"/>
      <c r="G11" s="5"/>
      <c r="H11" s="5"/>
      <c r="I11" s="5"/>
      <c r="J11" s="5"/>
      <c r="K11" s="5"/>
      <c r="L11" s="5"/>
      <c r="M11" s="5"/>
      <c r="N11" s="5"/>
      <c r="O11" s="5"/>
      <c r="P11" s="5"/>
    </row>
    <row r="12" spans="1:16" ht="27.75" hidden="1" customHeight="1" x14ac:dyDescent="0.25">
      <c r="A12" s="223" t="s">
        <v>2035</v>
      </c>
      <c r="B12" s="404" t="s">
        <v>2036</v>
      </c>
      <c r="C12" s="405"/>
      <c r="D12" s="5"/>
      <c r="E12" s="5"/>
      <c r="F12" s="5"/>
      <c r="G12" s="5"/>
      <c r="H12" s="5"/>
      <c r="I12" s="5"/>
      <c r="J12" s="5"/>
      <c r="K12" s="5"/>
      <c r="L12" s="5"/>
      <c r="M12" s="5"/>
      <c r="N12" s="5"/>
      <c r="O12" s="5"/>
      <c r="P12" s="5"/>
    </row>
    <row r="13" spans="1:16" ht="27.75" hidden="1" customHeight="1" x14ac:dyDescent="0.25">
      <c r="A13" s="223" t="s">
        <v>2037</v>
      </c>
      <c r="B13" s="404" t="s">
        <v>2038</v>
      </c>
      <c r="C13" s="405"/>
      <c r="D13" s="5"/>
      <c r="E13" s="5"/>
      <c r="F13" s="5"/>
      <c r="G13" s="5"/>
      <c r="H13" s="5"/>
      <c r="I13" s="5"/>
      <c r="J13" s="5"/>
      <c r="K13" s="5"/>
      <c r="L13" s="5"/>
      <c r="M13" s="5"/>
      <c r="N13" s="5"/>
      <c r="O13" s="5"/>
      <c r="P13" s="5"/>
    </row>
    <row r="14" spans="1:16" ht="45.75" hidden="1" customHeight="1" x14ac:dyDescent="0.25">
      <c r="A14" s="223" t="s">
        <v>2039</v>
      </c>
      <c r="B14" s="404" t="s">
        <v>2040</v>
      </c>
      <c r="C14" s="405"/>
      <c r="D14" s="5"/>
      <c r="E14" s="5"/>
      <c r="F14" s="5"/>
      <c r="G14" s="5"/>
      <c r="H14" s="5"/>
      <c r="I14" s="5"/>
      <c r="J14" s="5"/>
      <c r="K14" s="5"/>
      <c r="L14" s="5"/>
      <c r="M14" s="5"/>
      <c r="N14" s="5"/>
      <c r="O14" s="5"/>
      <c r="P14" s="5"/>
    </row>
    <row r="15" spans="1:16" ht="45.75" hidden="1" customHeight="1" x14ac:dyDescent="0.25">
      <c r="A15" s="223" t="s">
        <v>2041</v>
      </c>
      <c r="B15" s="404" t="s">
        <v>2042</v>
      </c>
      <c r="C15" s="405"/>
      <c r="D15" s="5"/>
      <c r="E15" s="5"/>
      <c r="F15" s="5"/>
      <c r="G15" s="5"/>
      <c r="H15" s="5"/>
      <c r="I15" s="5"/>
      <c r="J15" s="5"/>
      <c r="K15" s="5"/>
      <c r="L15" s="5"/>
      <c r="M15" s="5"/>
      <c r="N15" s="5"/>
      <c r="O15" s="5"/>
      <c r="P15" s="5"/>
    </row>
    <row r="16" spans="1:16" ht="51" hidden="1" customHeight="1" x14ac:dyDescent="0.25">
      <c r="A16" s="223" t="s">
        <v>2043</v>
      </c>
      <c r="B16" s="404" t="s">
        <v>2044</v>
      </c>
      <c r="C16" s="405"/>
      <c r="D16" s="5"/>
      <c r="E16" s="5"/>
      <c r="F16" s="5"/>
      <c r="G16" s="5"/>
      <c r="H16" s="5"/>
      <c r="I16" s="5"/>
      <c r="J16" s="5"/>
      <c r="K16" s="5"/>
      <c r="L16" s="5"/>
      <c r="M16" s="5"/>
      <c r="N16" s="5"/>
      <c r="O16" s="5"/>
      <c r="P16" s="5"/>
    </row>
    <row r="17" spans="1:16" ht="27.75" hidden="1" customHeight="1" x14ac:dyDescent="0.25">
      <c r="A17" s="223" t="s">
        <v>2045</v>
      </c>
      <c r="B17" s="404" t="s">
        <v>2046</v>
      </c>
      <c r="C17" s="405"/>
      <c r="D17" s="5"/>
      <c r="E17" s="5"/>
      <c r="F17" s="5"/>
      <c r="G17" s="5"/>
      <c r="H17" s="5"/>
      <c r="I17" s="5"/>
      <c r="J17" s="5"/>
      <c r="K17" s="5"/>
      <c r="L17" s="5"/>
      <c r="M17" s="5"/>
      <c r="N17" s="5"/>
      <c r="O17" s="5"/>
      <c r="P17" s="5"/>
    </row>
    <row r="18" spans="1:16" ht="27.75" hidden="1" customHeight="1" x14ac:dyDescent="0.25">
      <c r="A18" s="223" t="s">
        <v>2047</v>
      </c>
      <c r="B18" s="404" t="s">
        <v>2048</v>
      </c>
      <c r="C18" s="405"/>
      <c r="D18" s="5"/>
      <c r="E18" s="5"/>
      <c r="F18" s="5"/>
      <c r="G18" s="5"/>
      <c r="H18" s="5"/>
      <c r="I18" s="5"/>
      <c r="J18" s="5"/>
      <c r="K18" s="5"/>
      <c r="L18" s="5"/>
      <c r="M18" s="5"/>
      <c r="N18" s="5"/>
      <c r="O18" s="5"/>
      <c r="P18" s="5"/>
    </row>
    <row r="19" spans="1:16" ht="45" hidden="1" customHeight="1" x14ac:dyDescent="0.25">
      <c r="A19" s="223" t="s">
        <v>2047</v>
      </c>
      <c r="B19" s="404" t="s">
        <v>2049</v>
      </c>
      <c r="C19" s="405"/>
      <c r="D19" s="5"/>
      <c r="E19" s="5"/>
      <c r="F19" s="5"/>
      <c r="G19" s="5"/>
      <c r="H19" s="5"/>
      <c r="I19" s="5"/>
      <c r="J19" s="5"/>
      <c r="K19" s="5"/>
      <c r="L19" s="5"/>
      <c r="M19" s="5"/>
      <c r="N19" s="5"/>
      <c r="O19" s="5"/>
      <c r="P19" s="5"/>
    </row>
    <row r="20" spans="1:16" ht="45" hidden="1" customHeight="1" x14ac:dyDescent="0.25">
      <c r="A20" s="223" t="s">
        <v>2050</v>
      </c>
      <c r="B20" s="404" t="s">
        <v>2051</v>
      </c>
      <c r="C20" s="405"/>
      <c r="D20" s="5"/>
      <c r="E20" s="5"/>
      <c r="F20" s="5"/>
      <c r="G20" s="5"/>
      <c r="H20" s="5"/>
      <c r="I20" s="5"/>
      <c r="J20" s="5"/>
      <c r="K20" s="5"/>
      <c r="L20" s="5"/>
      <c r="M20" s="5"/>
      <c r="N20" s="5"/>
      <c r="O20" s="5"/>
      <c r="P20" s="5"/>
    </row>
    <row r="21" spans="1:16" ht="30" hidden="1" customHeight="1" x14ac:dyDescent="0.25">
      <c r="A21" s="223" t="s">
        <v>2052</v>
      </c>
      <c r="B21" s="404" t="s">
        <v>2053</v>
      </c>
      <c r="C21" s="405"/>
      <c r="D21" s="5"/>
      <c r="E21" s="5"/>
      <c r="F21" s="5"/>
      <c r="G21" s="5"/>
      <c r="H21" s="5"/>
      <c r="I21" s="5"/>
      <c r="J21" s="5"/>
      <c r="K21" s="5"/>
      <c r="L21" s="5"/>
      <c r="M21" s="5"/>
      <c r="N21" s="5"/>
      <c r="O21" s="5"/>
      <c r="P21" s="5"/>
    </row>
    <row r="22" spans="1:16" ht="30" hidden="1" customHeight="1" x14ac:dyDescent="0.25">
      <c r="A22" s="223" t="s">
        <v>2054</v>
      </c>
      <c r="B22" s="404" t="s">
        <v>2055</v>
      </c>
      <c r="C22" s="405"/>
      <c r="D22" s="5"/>
      <c r="E22" s="5"/>
      <c r="F22" s="5"/>
      <c r="G22" s="5"/>
      <c r="H22" s="5"/>
      <c r="I22" s="5"/>
      <c r="J22" s="5"/>
      <c r="K22" s="5"/>
      <c r="L22" s="5"/>
      <c r="M22" s="5"/>
      <c r="N22" s="5"/>
      <c r="O22" s="5"/>
      <c r="P22" s="5"/>
    </row>
    <row r="23" spans="1:16" ht="30" hidden="1" customHeight="1" x14ac:dyDescent="0.25">
      <c r="A23" s="223" t="s">
        <v>2056</v>
      </c>
      <c r="B23" s="404" t="s">
        <v>2057</v>
      </c>
      <c r="C23" s="405"/>
      <c r="D23" s="5"/>
      <c r="E23" s="5"/>
      <c r="F23" s="5"/>
      <c r="G23" s="5"/>
      <c r="H23" s="5"/>
      <c r="I23" s="5"/>
      <c r="J23" s="5"/>
      <c r="K23" s="5"/>
      <c r="L23" s="5"/>
      <c r="M23" s="5"/>
      <c r="N23" s="5"/>
      <c r="O23" s="5"/>
      <c r="P23" s="5"/>
    </row>
    <row r="24" spans="1:16" ht="30" hidden="1" customHeight="1" x14ac:dyDescent="0.25">
      <c r="A24" s="223" t="s">
        <v>2058</v>
      </c>
      <c r="B24" s="404" t="s">
        <v>2059</v>
      </c>
      <c r="C24" s="405"/>
      <c r="D24" s="5"/>
      <c r="E24" s="5"/>
      <c r="F24" s="5"/>
      <c r="G24" s="5"/>
      <c r="H24" s="5"/>
      <c r="I24" s="5"/>
      <c r="J24" s="5"/>
      <c r="K24" s="5"/>
      <c r="L24" s="5"/>
      <c r="M24" s="5"/>
      <c r="N24" s="5"/>
      <c r="O24" s="5"/>
      <c r="P24" s="5"/>
    </row>
    <row r="25" spans="1:16" ht="30" hidden="1" customHeight="1" x14ac:dyDescent="0.25">
      <c r="A25" s="223" t="s">
        <v>2060</v>
      </c>
      <c r="B25" s="404" t="s">
        <v>2061</v>
      </c>
      <c r="C25" s="405"/>
      <c r="D25" s="5"/>
      <c r="E25" s="5"/>
      <c r="F25" s="5"/>
      <c r="G25" s="5"/>
      <c r="H25" s="5"/>
      <c r="I25" s="5"/>
      <c r="J25" s="5"/>
      <c r="K25" s="5"/>
      <c r="L25" s="5"/>
      <c r="M25" s="5"/>
      <c r="N25" s="5"/>
      <c r="O25" s="5"/>
      <c r="P25" s="5"/>
    </row>
    <row r="26" spans="1:16" ht="30" hidden="1" customHeight="1" x14ac:dyDescent="0.25">
      <c r="A26" s="223" t="s">
        <v>2062</v>
      </c>
      <c r="B26" s="404" t="s">
        <v>2063</v>
      </c>
      <c r="C26" s="405"/>
      <c r="D26" s="5"/>
      <c r="E26" s="5"/>
      <c r="F26" s="5"/>
      <c r="G26" s="5"/>
      <c r="H26" s="5"/>
      <c r="I26" s="5"/>
      <c r="J26" s="5"/>
      <c r="K26" s="5"/>
      <c r="L26" s="5"/>
      <c r="M26" s="5"/>
      <c r="N26" s="5"/>
      <c r="O26" s="5"/>
      <c r="P26" s="5"/>
    </row>
    <row r="27" spans="1:16" ht="70.5" hidden="1" customHeight="1" x14ac:dyDescent="0.25">
      <c r="A27" s="223" t="s">
        <v>2064</v>
      </c>
      <c r="B27" s="404" t="s">
        <v>2065</v>
      </c>
      <c r="C27" s="405"/>
      <c r="D27" s="5"/>
      <c r="E27" s="5"/>
      <c r="F27" s="5"/>
      <c r="G27" s="5"/>
      <c r="H27" s="5"/>
      <c r="I27" s="5"/>
      <c r="J27" s="5"/>
      <c r="K27" s="5"/>
      <c r="L27" s="5"/>
      <c r="M27" s="5"/>
      <c r="N27" s="5"/>
      <c r="O27" s="5"/>
      <c r="P27" s="5"/>
    </row>
    <row r="28" spans="1:16" ht="48" hidden="1" customHeight="1" x14ac:dyDescent="0.25">
      <c r="A28" s="223" t="s">
        <v>2066</v>
      </c>
      <c r="B28" s="404" t="s">
        <v>2067</v>
      </c>
      <c r="C28" s="405"/>
      <c r="D28" s="5"/>
      <c r="E28" s="5"/>
      <c r="F28" s="5"/>
      <c r="G28" s="5"/>
      <c r="H28" s="5"/>
      <c r="I28" s="5"/>
      <c r="J28" s="5"/>
      <c r="K28" s="5"/>
      <c r="L28" s="5"/>
      <c r="M28" s="5"/>
      <c r="N28" s="5"/>
      <c r="O28" s="5"/>
      <c r="P28" s="5"/>
    </row>
    <row r="29" spans="1:16" ht="100.5" hidden="1" customHeight="1" x14ac:dyDescent="0.25">
      <c r="A29" s="223" t="s">
        <v>2068</v>
      </c>
      <c r="B29" s="404" t="s">
        <v>2069</v>
      </c>
      <c r="C29" s="405"/>
      <c r="D29" s="5"/>
      <c r="E29" s="5"/>
      <c r="F29" s="5"/>
      <c r="G29" s="5"/>
      <c r="H29" s="5"/>
      <c r="I29" s="5"/>
      <c r="J29" s="5"/>
      <c r="K29" s="5"/>
      <c r="L29" s="5"/>
      <c r="M29" s="5"/>
      <c r="N29" s="5"/>
      <c r="O29" s="5"/>
      <c r="P29" s="5"/>
    </row>
    <row r="30" spans="1:16" ht="45" hidden="1" customHeight="1" x14ac:dyDescent="0.25">
      <c r="A30" s="223" t="s">
        <v>2070</v>
      </c>
      <c r="B30" s="404" t="s">
        <v>2071</v>
      </c>
      <c r="C30" s="405"/>
      <c r="D30" s="5"/>
      <c r="E30" s="5"/>
      <c r="F30" s="5"/>
      <c r="G30" s="5"/>
      <c r="H30" s="5"/>
      <c r="I30" s="5"/>
      <c r="J30" s="5"/>
      <c r="K30" s="5"/>
      <c r="L30" s="5"/>
      <c r="M30" s="5"/>
      <c r="N30" s="5"/>
      <c r="O30" s="5"/>
      <c r="P30" s="5"/>
    </row>
    <row r="31" spans="1:16" ht="45" hidden="1" customHeight="1" x14ac:dyDescent="0.25">
      <c r="A31" s="223" t="s">
        <v>2072</v>
      </c>
      <c r="B31" s="404" t="s">
        <v>2073</v>
      </c>
      <c r="C31" s="405"/>
      <c r="D31" s="5"/>
      <c r="E31" s="5"/>
      <c r="F31" s="5"/>
      <c r="G31" s="5"/>
      <c r="H31" s="5"/>
      <c r="I31" s="5"/>
      <c r="J31" s="5"/>
      <c r="K31" s="5"/>
      <c r="L31" s="5"/>
      <c r="M31" s="5"/>
      <c r="N31" s="5"/>
      <c r="O31" s="5"/>
      <c r="P31" s="5"/>
    </row>
    <row r="32" spans="1:16" ht="45" hidden="1" customHeight="1" x14ac:dyDescent="0.25">
      <c r="A32" s="223" t="s">
        <v>2074</v>
      </c>
      <c r="B32" s="404" t="s">
        <v>2075</v>
      </c>
      <c r="C32" s="405"/>
      <c r="D32" s="5"/>
      <c r="E32" s="5"/>
      <c r="F32" s="5"/>
      <c r="G32" s="5"/>
      <c r="H32" s="5"/>
      <c r="I32" s="5"/>
      <c r="J32" s="5"/>
      <c r="K32" s="5"/>
      <c r="L32" s="5"/>
      <c r="M32" s="5"/>
      <c r="N32" s="5"/>
      <c r="O32" s="5"/>
      <c r="P32" s="5"/>
    </row>
    <row r="33" spans="1:16" ht="72" hidden="1" customHeight="1" x14ac:dyDescent="0.25">
      <c r="A33" s="223" t="s">
        <v>2076</v>
      </c>
      <c r="B33" s="404" t="s">
        <v>2077</v>
      </c>
      <c r="C33" s="405"/>
      <c r="D33" s="5"/>
      <c r="E33" s="5"/>
      <c r="F33" s="5"/>
      <c r="G33" s="5"/>
      <c r="H33" s="5"/>
      <c r="I33" s="5"/>
      <c r="J33" s="5"/>
      <c r="K33" s="5"/>
      <c r="L33" s="5"/>
      <c r="M33" s="5"/>
      <c r="N33" s="5"/>
      <c r="O33" s="5"/>
      <c r="P33" s="5"/>
    </row>
    <row r="34" spans="1:16" ht="79.5" hidden="1" customHeight="1" x14ac:dyDescent="0.25">
      <c r="A34" s="223" t="s">
        <v>2078</v>
      </c>
      <c r="B34" s="404" t="s">
        <v>2079</v>
      </c>
      <c r="C34" s="405"/>
      <c r="D34" s="5"/>
      <c r="E34" s="5"/>
      <c r="F34" s="5"/>
      <c r="G34" s="5"/>
      <c r="H34" s="5"/>
      <c r="I34" s="5"/>
      <c r="J34" s="5"/>
      <c r="K34" s="5"/>
      <c r="L34" s="5"/>
      <c r="M34" s="5"/>
      <c r="N34" s="5"/>
      <c r="O34" s="5"/>
      <c r="P34" s="5"/>
    </row>
    <row r="35" spans="1:16" ht="70.5" hidden="1" customHeight="1" x14ac:dyDescent="0.25">
      <c r="A35" s="223" t="s">
        <v>2080</v>
      </c>
      <c r="B35" s="404" t="s">
        <v>2081</v>
      </c>
      <c r="C35" s="405"/>
      <c r="D35" s="5"/>
      <c r="E35" s="5"/>
      <c r="F35" s="5"/>
      <c r="G35" s="5"/>
      <c r="H35" s="5"/>
      <c r="I35" s="5"/>
      <c r="J35" s="5"/>
      <c r="K35" s="5"/>
      <c r="L35" s="5"/>
      <c r="M35" s="5"/>
      <c r="N35" s="5"/>
      <c r="O35" s="5"/>
      <c r="P35" s="5"/>
    </row>
    <row r="36" spans="1:16" ht="45.75" hidden="1" customHeight="1" x14ac:dyDescent="0.25">
      <c r="A36" s="223" t="s">
        <v>2082</v>
      </c>
      <c r="B36" s="404" t="s">
        <v>2083</v>
      </c>
      <c r="C36" s="405"/>
      <c r="D36" s="5"/>
      <c r="E36" s="5"/>
      <c r="F36" s="5"/>
      <c r="G36" s="5"/>
      <c r="H36" s="5"/>
      <c r="I36" s="5"/>
      <c r="J36" s="5"/>
      <c r="K36" s="5"/>
      <c r="L36" s="5"/>
      <c r="M36" s="5"/>
      <c r="N36" s="5"/>
      <c r="O36" s="5"/>
      <c r="P36" s="5"/>
    </row>
    <row r="37" spans="1:16" ht="54.75" hidden="1" customHeight="1" x14ac:dyDescent="0.25">
      <c r="A37" s="223" t="s">
        <v>2084</v>
      </c>
      <c r="B37" s="404" t="s">
        <v>2085</v>
      </c>
      <c r="C37" s="405"/>
      <c r="D37" s="5"/>
      <c r="E37" s="5"/>
      <c r="F37" s="5"/>
      <c r="G37" s="5"/>
      <c r="H37" s="5"/>
      <c r="I37" s="5"/>
      <c r="J37" s="5"/>
      <c r="K37" s="5"/>
      <c r="L37" s="5"/>
      <c r="M37" s="5"/>
      <c r="N37" s="5"/>
      <c r="O37" s="5"/>
      <c r="P37" s="5"/>
    </row>
    <row r="38" spans="1:16" ht="37.5" hidden="1" customHeight="1" x14ac:dyDescent="0.25">
      <c r="A38" s="223" t="s">
        <v>2086</v>
      </c>
      <c r="B38" s="404" t="s">
        <v>2087</v>
      </c>
      <c r="C38" s="405"/>
      <c r="D38" s="5"/>
      <c r="E38" s="5"/>
      <c r="F38" s="5"/>
      <c r="G38" s="5"/>
      <c r="H38" s="5"/>
      <c r="I38" s="5"/>
      <c r="J38" s="5"/>
      <c r="K38" s="5"/>
      <c r="L38" s="5"/>
      <c r="M38" s="5"/>
      <c r="N38" s="5"/>
      <c r="O38" s="5"/>
      <c r="P38" s="5"/>
    </row>
    <row r="39" spans="1:16" ht="61.5" hidden="1" customHeight="1" x14ac:dyDescent="0.25">
      <c r="A39" s="223" t="s">
        <v>2088</v>
      </c>
      <c r="B39" s="404" t="s">
        <v>2089</v>
      </c>
      <c r="C39" s="405"/>
      <c r="D39" s="5"/>
      <c r="E39" s="5"/>
      <c r="F39" s="5"/>
      <c r="G39" s="5"/>
      <c r="H39" s="5"/>
      <c r="I39" s="5"/>
      <c r="J39" s="5"/>
      <c r="K39" s="5"/>
      <c r="L39" s="5"/>
      <c r="M39" s="5"/>
      <c r="N39" s="5"/>
      <c r="O39" s="5"/>
      <c r="P39" s="5"/>
    </row>
    <row r="40" spans="1:16" ht="53.25" hidden="1" customHeight="1" x14ac:dyDescent="0.25">
      <c r="A40" s="223" t="s">
        <v>2090</v>
      </c>
      <c r="B40" s="404" t="s">
        <v>2091</v>
      </c>
      <c r="C40" s="405"/>
      <c r="D40" s="5"/>
      <c r="E40" s="5"/>
      <c r="F40" s="5"/>
      <c r="G40" s="5"/>
      <c r="H40" s="5"/>
      <c r="I40" s="5"/>
      <c r="J40" s="5"/>
      <c r="K40" s="5"/>
      <c r="L40" s="5"/>
      <c r="M40" s="5"/>
      <c r="N40" s="5"/>
      <c r="O40" s="5"/>
      <c r="P40" s="5"/>
    </row>
    <row r="41" spans="1:16" ht="73.5" hidden="1" customHeight="1" x14ac:dyDescent="0.25">
      <c r="A41" s="223" t="s">
        <v>2092</v>
      </c>
      <c r="B41" s="404" t="s">
        <v>2093</v>
      </c>
      <c r="C41" s="405"/>
      <c r="D41" s="5"/>
      <c r="E41" s="5"/>
      <c r="F41" s="5"/>
      <c r="G41" s="5"/>
      <c r="H41" s="5"/>
      <c r="I41" s="5"/>
      <c r="J41" s="5"/>
      <c r="K41" s="5"/>
      <c r="L41" s="5"/>
      <c r="M41" s="5"/>
      <c r="N41" s="5"/>
      <c r="O41" s="5"/>
      <c r="P41" s="5"/>
    </row>
    <row r="42" spans="1:16" ht="57.75" hidden="1" customHeight="1" x14ac:dyDescent="0.25">
      <c r="A42" s="223" t="s">
        <v>2094</v>
      </c>
      <c r="B42" s="404" t="s">
        <v>2095</v>
      </c>
      <c r="C42" s="405"/>
      <c r="D42" s="5"/>
      <c r="E42" s="5"/>
      <c r="F42" s="5"/>
      <c r="G42" s="5"/>
      <c r="H42" s="5"/>
      <c r="I42" s="5"/>
      <c r="J42" s="5"/>
      <c r="K42" s="5"/>
      <c r="L42" s="5"/>
      <c r="M42" s="5"/>
      <c r="N42" s="5"/>
      <c r="O42" s="5"/>
      <c r="P42" s="5"/>
    </row>
    <row r="43" spans="1:16" ht="84" hidden="1" customHeight="1" x14ac:dyDescent="0.25">
      <c r="A43" s="223" t="s">
        <v>2096</v>
      </c>
      <c r="B43" s="404" t="s">
        <v>2097</v>
      </c>
      <c r="C43" s="405"/>
      <c r="D43" s="5"/>
      <c r="E43" s="5"/>
      <c r="F43" s="5"/>
      <c r="G43" s="5"/>
      <c r="H43" s="5"/>
      <c r="I43" s="5"/>
      <c r="J43" s="5"/>
      <c r="K43" s="5"/>
      <c r="L43" s="5"/>
      <c r="M43" s="5"/>
      <c r="N43" s="5"/>
      <c r="O43" s="5"/>
      <c r="P43" s="5"/>
    </row>
    <row r="44" spans="1:16" ht="48" hidden="1" customHeight="1" x14ac:dyDescent="0.25">
      <c r="A44" s="223" t="s">
        <v>2098</v>
      </c>
      <c r="B44" s="404" t="s">
        <v>2099</v>
      </c>
      <c r="C44" s="405"/>
      <c r="D44" s="5"/>
      <c r="E44" s="5"/>
      <c r="F44" s="5"/>
      <c r="G44" s="5"/>
      <c r="H44" s="5"/>
      <c r="I44" s="5"/>
      <c r="J44" s="5"/>
      <c r="K44" s="5"/>
      <c r="L44" s="5"/>
      <c r="M44" s="5"/>
      <c r="N44" s="5"/>
      <c r="O44" s="5"/>
      <c r="P44" s="5"/>
    </row>
    <row r="45" spans="1:16" ht="57" hidden="1" customHeight="1" x14ac:dyDescent="0.25">
      <c r="A45" s="223" t="s">
        <v>2100</v>
      </c>
      <c r="B45" s="404" t="s">
        <v>2101</v>
      </c>
      <c r="C45" s="405"/>
      <c r="D45" s="5"/>
      <c r="E45" s="5"/>
      <c r="F45" s="5"/>
      <c r="G45" s="5"/>
      <c r="H45" s="5"/>
      <c r="I45" s="5"/>
      <c r="J45" s="5"/>
      <c r="K45" s="5"/>
      <c r="L45" s="5"/>
      <c r="M45" s="5"/>
      <c r="N45" s="5"/>
      <c r="O45" s="5"/>
      <c r="P45" s="5"/>
    </row>
    <row r="46" spans="1:16" ht="73.5" hidden="1" customHeight="1" x14ac:dyDescent="0.25">
      <c r="A46" s="223" t="s">
        <v>2102</v>
      </c>
      <c r="B46" s="409" t="s">
        <v>2103</v>
      </c>
      <c r="C46" s="405"/>
      <c r="D46" s="5"/>
      <c r="E46" s="5"/>
      <c r="F46" s="5"/>
      <c r="G46" s="5"/>
      <c r="H46" s="5"/>
      <c r="I46" s="5"/>
      <c r="J46" s="5"/>
      <c r="K46" s="5"/>
      <c r="L46" s="5"/>
      <c r="M46" s="5"/>
      <c r="N46" s="5"/>
      <c r="O46" s="5"/>
      <c r="P46" s="5"/>
    </row>
    <row r="47" spans="1:16" ht="66" hidden="1" customHeight="1" x14ac:dyDescent="0.25">
      <c r="A47" s="39" t="s">
        <v>2104</v>
      </c>
      <c r="B47" s="410" t="s">
        <v>2105</v>
      </c>
      <c r="C47" s="410"/>
      <c r="D47" s="5"/>
      <c r="E47" s="5"/>
      <c r="F47" s="5"/>
      <c r="G47" s="5"/>
      <c r="H47" s="5"/>
      <c r="I47" s="5"/>
      <c r="J47" s="5"/>
      <c r="K47" s="5"/>
      <c r="L47" s="5"/>
      <c r="M47" s="5"/>
      <c r="N47" s="5"/>
      <c r="O47" s="5"/>
      <c r="P47" s="5"/>
    </row>
    <row r="48" spans="1:16" ht="123.75" customHeight="1" x14ac:dyDescent="0.25">
      <c r="A48" s="202" t="s">
        <v>2106</v>
      </c>
      <c r="B48" s="408" t="s">
        <v>2107</v>
      </c>
      <c r="C48" s="407"/>
      <c r="D48" s="5"/>
      <c r="E48" s="5"/>
      <c r="F48" s="5"/>
      <c r="G48" s="5"/>
      <c r="H48" s="5"/>
      <c r="I48" s="5"/>
      <c r="J48" s="5"/>
      <c r="K48" s="5"/>
      <c r="L48" s="5"/>
      <c r="M48" s="5"/>
      <c r="N48" s="5"/>
      <c r="O48" s="5"/>
      <c r="P48" s="5"/>
    </row>
    <row r="49" spans="1:16" ht="34.5" customHeight="1" x14ac:dyDescent="0.25">
      <c r="A49" s="202" t="s">
        <v>2108</v>
      </c>
      <c r="B49" s="406" t="s">
        <v>2109</v>
      </c>
      <c r="C49" s="407"/>
      <c r="D49" s="5"/>
      <c r="E49" s="5"/>
      <c r="F49" s="5"/>
      <c r="G49" s="5"/>
      <c r="H49" s="5"/>
      <c r="I49" s="5"/>
      <c r="J49" s="5"/>
      <c r="K49" s="5"/>
      <c r="L49" s="5"/>
      <c r="M49" s="5"/>
      <c r="N49" s="5"/>
      <c r="O49" s="5"/>
      <c r="P49" s="5"/>
    </row>
    <row r="50" spans="1:16" ht="34.5" customHeight="1" x14ac:dyDescent="0.25">
      <c r="A50" s="202" t="s">
        <v>2110</v>
      </c>
      <c r="B50" s="406" t="s">
        <v>2111</v>
      </c>
      <c r="C50" s="407"/>
      <c r="D50" s="5"/>
      <c r="E50" s="5"/>
      <c r="F50" s="5"/>
      <c r="G50" s="5"/>
      <c r="H50" s="5"/>
      <c r="I50" s="5"/>
      <c r="J50" s="5"/>
      <c r="K50" s="5"/>
      <c r="L50" s="5"/>
      <c r="M50" s="5"/>
      <c r="N50" s="5"/>
      <c r="O50" s="5"/>
      <c r="P50" s="5"/>
    </row>
    <row r="51" spans="1:16" ht="31.5" customHeight="1" x14ac:dyDescent="0.25">
      <c r="A51" s="224" t="s">
        <v>2112</v>
      </c>
      <c r="B51" s="404" t="s">
        <v>2113</v>
      </c>
      <c r="C51" s="405"/>
      <c r="D51" s="5"/>
      <c r="E51" s="5"/>
      <c r="F51" s="5"/>
      <c r="G51" s="5"/>
      <c r="H51" s="5"/>
      <c r="I51" s="5"/>
      <c r="J51" s="5"/>
      <c r="K51" s="5"/>
      <c r="L51" s="5"/>
      <c r="M51" s="5"/>
      <c r="N51" s="5"/>
      <c r="O51" s="5"/>
      <c r="P51" s="5"/>
    </row>
    <row r="52" spans="1:16" ht="31.5" customHeight="1" x14ac:dyDescent="0.25">
      <c r="A52" s="224" t="s">
        <v>2114</v>
      </c>
      <c r="B52" s="404" t="s">
        <v>2115</v>
      </c>
      <c r="C52" s="405"/>
      <c r="D52" s="5"/>
      <c r="E52" s="5"/>
      <c r="F52" s="5"/>
      <c r="G52" s="5"/>
      <c r="H52" s="5"/>
      <c r="I52" s="5"/>
      <c r="J52" s="5"/>
      <c r="K52" s="5"/>
      <c r="L52" s="5"/>
      <c r="M52" s="5"/>
      <c r="N52" s="5"/>
      <c r="O52" s="5"/>
      <c r="P52" s="5"/>
    </row>
    <row r="53" spans="1:16" ht="31.5" customHeight="1" x14ac:dyDescent="0.25">
      <c r="A53" s="224" t="s">
        <v>2116</v>
      </c>
      <c r="B53" s="411" t="s">
        <v>2117</v>
      </c>
      <c r="C53" s="412"/>
      <c r="D53" s="5"/>
      <c r="E53" s="5"/>
      <c r="F53" s="5"/>
      <c r="G53" s="5"/>
      <c r="H53" s="5"/>
      <c r="I53" s="5"/>
      <c r="J53" s="5"/>
      <c r="K53" s="5"/>
      <c r="L53" s="5"/>
      <c r="M53" s="5"/>
      <c r="N53" s="5"/>
      <c r="O53" s="5"/>
      <c r="P53" s="5"/>
    </row>
    <row r="54" spans="1:16" ht="31.5" customHeight="1" x14ac:dyDescent="0.25">
      <c r="A54" s="224" t="s">
        <v>2118</v>
      </c>
      <c r="B54" s="411" t="s">
        <v>2119</v>
      </c>
      <c r="C54" s="412"/>
      <c r="D54" s="5"/>
      <c r="E54" s="5"/>
      <c r="F54" s="5"/>
      <c r="G54" s="5"/>
      <c r="H54" s="5"/>
      <c r="I54" s="5"/>
      <c r="J54" s="5"/>
      <c r="K54" s="5"/>
      <c r="L54" s="5"/>
      <c r="M54" s="5"/>
      <c r="N54" s="5"/>
      <c r="O54" s="5"/>
      <c r="P54" s="5"/>
    </row>
    <row r="55" spans="1:16" ht="54.6" customHeight="1" x14ac:dyDescent="0.25">
      <c r="A55" s="224" t="s">
        <v>2120</v>
      </c>
      <c r="B55" s="411" t="s">
        <v>2121</v>
      </c>
      <c r="C55" s="412"/>
      <c r="D55" s="5"/>
      <c r="E55" s="5"/>
      <c r="F55" s="5"/>
      <c r="G55" s="5"/>
      <c r="H55" s="5"/>
      <c r="I55" s="5"/>
      <c r="J55" s="5"/>
      <c r="K55" s="5"/>
      <c r="L55" s="5"/>
      <c r="M55" s="5"/>
      <c r="N55" s="5"/>
      <c r="O55" s="5"/>
      <c r="P55" s="5"/>
    </row>
    <row r="56" spans="1:16" ht="54.6" customHeight="1" x14ac:dyDescent="0.25">
      <c r="A56" s="224" t="s">
        <v>2122</v>
      </c>
      <c r="B56" s="411" t="s">
        <v>2123</v>
      </c>
      <c r="C56" s="412"/>
      <c r="D56" s="5"/>
      <c r="E56" s="5"/>
      <c r="F56" s="5"/>
      <c r="G56" s="5"/>
      <c r="H56" s="5"/>
      <c r="I56" s="5"/>
      <c r="J56" s="5"/>
      <c r="K56" s="5"/>
      <c r="L56" s="5"/>
      <c r="M56" s="5"/>
      <c r="N56" s="5"/>
      <c r="O56" s="5"/>
      <c r="P56" s="5"/>
    </row>
    <row r="57" spans="1:16" ht="54" customHeight="1" x14ac:dyDescent="0.25">
      <c r="A57" s="224" t="s">
        <v>2124</v>
      </c>
      <c r="B57" s="411" t="s">
        <v>2125</v>
      </c>
      <c r="C57" s="412"/>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417" t="s">
        <v>2129</v>
      </c>
      <c r="C59" s="418"/>
      <c r="D59" s="298"/>
      <c r="E59" s="5"/>
      <c r="F59" s="5"/>
      <c r="G59" s="5"/>
      <c r="H59" s="5"/>
      <c r="I59" s="5"/>
      <c r="J59" s="5"/>
      <c r="K59" s="5"/>
      <c r="L59" s="5"/>
      <c r="M59" s="5"/>
      <c r="N59" s="5"/>
      <c r="O59" s="5"/>
      <c r="P59" s="5"/>
    </row>
    <row r="60" spans="1:16" ht="39" customHeight="1" x14ac:dyDescent="0.25">
      <c r="A60" s="329" t="s">
        <v>2130</v>
      </c>
      <c r="B60" s="417" t="s">
        <v>2131</v>
      </c>
      <c r="C60" s="418"/>
      <c r="D60" s="328"/>
      <c r="E60" s="327"/>
      <c r="F60" s="327"/>
      <c r="G60" s="327"/>
      <c r="H60" s="327"/>
      <c r="I60" s="327"/>
      <c r="J60" s="327"/>
      <c r="K60" s="327"/>
      <c r="L60" s="327"/>
      <c r="M60" s="327"/>
      <c r="N60" s="327"/>
      <c r="O60" s="327"/>
      <c r="P60" s="327"/>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1969</v>
      </c>
    </row>
    <row r="2" spans="1:1" ht="12.75" customHeight="1" x14ac:dyDescent="0.25">
      <c r="A2" s="204"/>
    </row>
    <row r="3" spans="1:1" ht="13.2" x14ac:dyDescent="0.25">
      <c r="A3" s="205" t="s">
        <v>1970</v>
      </c>
    </row>
    <row r="4" spans="1:1" ht="39" customHeight="1" x14ac:dyDescent="0.25">
      <c r="A4" s="205" t="s">
        <v>1971</v>
      </c>
    </row>
    <row r="5" spans="1:1" ht="60.75" customHeight="1" x14ac:dyDescent="0.25">
      <c r="A5" s="205" t="s">
        <v>1972</v>
      </c>
    </row>
    <row r="6" spans="1:1" ht="27" customHeight="1" x14ac:dyDescent="0.25">
      <c r="A6" s="206" t="s">
        <v>1973</v>
      </c>
    </row>
    <row r="7" spans="1:1" ht="51" x14ac:dyDescent="0.25">
      <c r="A7" s="207" t="s">
        <v>1974</v>
      </c>
    </row>
    <row r="8" spans="1:1" ht="71.400000000000006" x14ac:dyDescent="0.25">
      <c r="A8" s="208" t="s">
        <v>1975</v>
      </c>
    </row>
    <row r="9" spans="1:1" ht="20.399999999999999" x14ac:dyDescent="0.25">
      <c r="A9" s="205" t="s">
        <v>1976</v>
      </c>
    </row>
    <row r="10" spans="1:1" ht="40.799999999999997" x14ac:dyDescent="0.25">
      <c r="A10" s="205" t="s">
        <v>1977</v>
      </c>
    </row>
    <row r="11" spans="1:1" ht="42.75" customHeight="1" x14ac:dyDescent="0.25">
      <c r="A11" s="209" t="s">
        <v>1978</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4">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1982</v>
      </c>
      <c r="C6" s="239">
        <v>11775</v>
      </c>
      <c r="D6" s="315"/>
      <c r="E6" s="235"/>
      <c r="F6" s="234"/>
      <c r="G6" s="234"/>
      <c r="H6" s="19" t="s">
        <v>1983</v>
      </c>
      <c r="I6" s="20" t="s">
        <v>1984</v>
      </c>
      <c r="J6" s="5"/>
      <c r="K6" s="5"/>
      <c r="L6" s="5"/>
      <c r="M6" s="5"/>
      <c r="N6" s="5"/>
      <c r="O6" s="5"/>
      <c r="P6" s="5"/>
      <c r="Q6" s="5"/>
      <c r="R6" s="5"/>
      <c r="S6" s="5"/>
      <c r="T6" s="5"/>
      <c r="U6" s="5"/>
      <c r="V6" s="5"/>
      <c r="W6" s="5"/>
    </row>
    <row r="7" spans="1:23" ht="13.5" customHeight="1" x14ac:dyDescent="0.25">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2.8" x14ac:dyDescent="0.25">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5">
      <c r="A17" s="359" t="s">
        <v>1986</v>
      </c>
      <c r="B17" s="342" t="str">
        <f>'PR-RAS'!B6</f>
        <v>PRIHODI POSLOVANJA (šifre 61+62+63+64+65+66+67+68)</v>
      </c>
      <c r="C17" s="343"/>
      <c r="D17" s="343"/>
      <c r="E17" s="343"/>
      <c r="F17" s="344"/>
      <c r="G17" s="28" t="str">
        <f>'PR-RAS'!C6</f>
        <v>6</v>
      </c>
      <c r="H17" s="275">
        <f>'PR-RAS'!D6</f>
        <v>702079.09</v>
      </c>
      <c r="I17" s="275">
        <f>'PR-RAS'!E6</f>
        <v>709670.14</v>
      </c>
      <c r="J17" s="5"/>
      <c r="K17" s="5"/>
      <c r="L17" s="5"/>
      <c r="M17" s="5"/>
      <c r="N17" s="5"/>
      <c r="O17" s="5"/>
      <c r="P17" s="5"/>
      <c r="Q17" s="5"/>
      <c r="R17" s="5"/>
      <c r="S17" s="5"/>
      <c r="T17" s="5"/>
      <c r="U17" s="5"/>
      <c r="V17" s="5"/>
      <c r="W17" s="5"/>
    </row>
    <row r="18" spans="1:23" ht="12.75" customHeight="1" x14ac:dyDescent="0.25">
      <c r="A18" s="360"/>
      <c r="B18" s="345" t="str">
        <f>'PR-RAS'!B152</f>
        <v xml:space="preserve">RASHODI POSLOVANJA (šifre 31+32+34+35+36+37+38) </v>
      </c>
      <c r="C18" s="346"/>
      <c r="D18" s="346"/>
      <c r="E18" s="346"/>
      <c r="F18" s="347"/>
      <c r="G18" s="29" t="str">
        <f>'PR-RAS'!C152</f>
        <v>3</v>
      </c>
      <c r="H18" s="275">
        <f>'PR-RAS'!D152</f>
        <v>815578.4800000001</v>
      </c>
      <c r="I18" s="275">
        <f>'PR-RAS'!E152</f>
        <v>669650.56000000006</v>
      </c>
      <c r="J18" s="5"/>
      <c r="K18" s="5"/>
      <c r="L18" s="5"/>
      <c r="M18" s="5"/>
      <c r="N18" s="5"/>
      <c r="O18" s="5"/>
      <c r="P18" s="5"/>
      <c r="Q18" s="5"/>
      <c r="R18" s="5"/>
      <c r="S18" s="5"/>
      <c r="T18" s="5"/>
      <c r="U18" s="5"/>
      <c r="V18" s="5"/>
      <c r="W18" s="5"/>
    </row>
    <row r="19" spans="1:23" ht="12.75" customHeight="1" x14ac:dyDescent="0.25">
      <c r="A19" s="360"/>
      <c r="B19" s="345" t="str">
        <f>'PR-RAS'!B649</f>
        <v>Višak prihoda i primitaka raspoloživ u sljedećem razdoblju (šifre X005 + '9221-9222' - Y005 - '9222-9221')</v>
      </c>
      <c r="C19" s="346"/>
      <c r="D19" s="346"/>
      <c r="E19" s="346"/>
      <c r="F19" s="347"/>
      <c r="G19" s="29" t="str">
        <f>'PR-RAS'!C649</f>
        <v>X006</v>
      </c>
      <c r="H19" s="275">
        <f>'PR-RAS'!D649</f>
        <v>31508.8299999999</v>
      </c>
      <c r="I19" s="275">
        <f>'PR-RAS'!E649</f>
        <v>0</v>
      </c>
      <c r="J19" s="5"/>
      <c r="K19" s="5"/>
      <c r="L19" s="5"/>
      <c r="M19" s="5"/>
      <c r="N19" s="5"/>
      <c r="O19" s="5"/>
      <c r="P19" s="5"/>
      <c r="Q19" s="5"/>
      <c r="R19" s="5"/>
      <c r="S19" s="5"/>
      <c r="T19" s="5"/>
      <c r="U19" s="5"/>
      <c r="V19" s="5"/>
      <c r="W19" s="5"/>
    </row>
    <row r="20" spans="1:23" ht="12.75" customHeight="1" x14ac:dyDescent="0.25">
      <c r="A20" s="361"/>
      <c r="B20" s="348" t="str">
        <f>'PR-RAS'!B650</f>
        <v>Manjak prihoda i primitaka za pokriće u sljedećem razdoblju (šifre Y005 + '9222-9221' - X005 - '9221-9222' )</v>
      </c>
      <c r="C20" s="349"/>
      <c r="D20" s="349"/>
      <c r="E20" s="349"/>
      <c r="F20" s="350"/>
      <c r="G20" s="30" t="str">
        <f>'PR-RAS'!C650</f>
        <v>Y006</v>
      </c>
      <c r="H20" s="275">
        <f>'PR-RAS'!D650</f>
        <v>0</v>
      </c>
      <c r="I20" s="275">
        <f>'PR-RAS'!E650</f>
        <v>162093.65000000002</v>
      </c>
      <c r="J20" s="5"/>
      <c r="K20" s="5"/>
      <c r="L20" s="5"/>
      <c r="M20" s="5"/>
      <c r="N20" s="5"/>
      <c r="O20" s="5"/>
      <c r="P20" s="5"/>
      <c r="Q20" s="5"/>
      <c r="R20" s="5"/>
      <c r="S20" s="5"/>
      <c r="T20" s="5"/>
      <c r="U20" s="5"/>
      <c r="V20" s="5"/>
      <c r="W20" s="5"/>
    </row>
    <row r="21" spans="1:23" ht="29.25" customHeight="1" x14ac:dyDescent="0.25">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5">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5">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5">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5">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5">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5">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5">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50" zoomScaleNormal="100" workbookViewId="0">
      <selection activeCell="E152" sqref="E15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8" t="s">
        <v>6</v>
      </c>
      <c r="B2" s="379"/>
      <c r="C2" s="379"/>
      <c r="D2" s="379"/>
      <c r="E2" s="379"/>
      <c r="F2" s="379"/>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0" t="s">
        <v>14</v>
      </c>
      <c r="B5" s="381"/>
      <c r="C5" s="166"/>
      <c r="D5" s="52"/>
      <c r="E5" s="52"/>
      <c r="F5" s="44"/>
    </row>
    <row r="6" spans="1:24" ht="12.75" customHeight="1" x14ac:dyDescent="0.25">
      <c r="A6" s="63">
        <v>6</v>
      </c>
      <c r="B6" s="220" t="s">
        <v>15</v>
      </c>
      <c r="C6" s="247" t="s">
        <v>16</v>
      </c>
      <c r="D6" s="60">
        <f>D7+D43+D49+D82+D106+D125+D134+D140</f>
        <v>702079.09</v>
      </c>
      <c r="E6" s="60">
        <f>E7+E43+E49+E82+E106+E125+E134+E140</f>
        <v>709670.14</v>
      </c>
      <c r="F6" s="45">
        <f t="shared" ref="F6:F132" si="0">IF(D6&lt;&gt;0,IF(E6/D6&gt;=100,"&gt;&gt;100",E6/D6*100),"-")</f>
        <v>101.08122433898438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622430.89</v>
      </c>
      <c r="E49" s="60">
        <f>E50+E53+E58+E61+E64+E68+E71+E74+E77</f>
        <v>607596.28</v>
      </c>
      <c r="F49" s="45">
        <f t="shared" si="0"/>
        <v>97.616665522496803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622430.89</v>
      </c>
      <c r="E68" s="60">
        <f t="shared" si="11"/>
        <v>607596.28</v>
      </c>
      <c r="F68" s="45">
        <f t="shared" si="0"/>
        <v>97.616665522496803</v>
      </c>
    </row>
    <row r="69" spans="1:6" ht="12.75" customHeight="1" x14ac:dyDescent="0.25">
      <c r="A69" s="63" t="s">
        <v>141</v>
      </c>
      <c r="B69" s="64" t="s">
        <v>142</v>
      </c>
      <c r="C69" s="247" t="s">
        <v>141</v>
      </c>
      <c r="D69" s="194">
        <v>563809.75</v>
      </c>
      <c r="E69" s="194">
        <v>607596.28</v>
      </c>
      <c r="F69" s="45">
        <f t="shared" si="0"/>
        <v>107.76618886069282</v>
      </c>
    </row>
    <row r="70" spans="1:6" ht="12" x14ac:dyDescent="0.25">
      <c r="A70" s="63" t="s">
        <v>143</v>
      </c>
      <c r="B70" s="64" t="s">
        <v>144</v>
      </c>
      <c r="C70" s="247" t="s">
        <v>143</v>
      </c>
      <c r="D70" s="194">
        <v>58621.14</v>
      </c>
      <c r="E70" s="194"/>
      <c r="F70" s="45">
        <f t="shared" si="0"/>
        <v>0</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6139.86</v>
      </c>
      <c r="E106" s="60">
        <f>E107+E112+E120+E124</f>
        <v>6464</v>
      </c>
      <c r="F106" s="45">
        <f t="shared" si="0"/>
        <v>105.27927346877617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6139.86</v>
      </c>
      <c r="E112" s="60">
        <f t="shared" si="20"/>
        <v>6464</v>
      </c>
      <c r="F112" s="45">
        <f t="shared" si="0"/>
        <v>105.27927346877617</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6139.86</v>
      </c>
      <c r="E117" s="194">
        <v>6464</v>
      </c>
      <c r="F117" s="45">
        <f t="shared" si="0"/>
        <v>105.27927346877617</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73508.34</v>
      </c>
      <c r="E134" s="60">
        <f t="shared" si="25"/>
        <v>95609.86</v>
      </c>
      <c r="F134" s="45">
        <f t="shared" ref="F134:F229" si="26">IF(D134&lt;&gt;0,IF(E134/D134&gt;=100,"&gt;&gt;100",E134/D134*100),"-")</f>
        <v>130.06668358991647</v>
      </c>
    </row>
    <row r="135" spans="1:6" ht="22.8" x14ac:dyDescent="0.25">
      <c r="A135" s="63">
        <v>671</v>
      </c>
      <c r="B135" s="182" t="s">
        <v>273</v>
      </c>
      <c r="C135" s="247" t="s">
        <v>274</v>
      </c>
      <c r="D135" s="60">
        <f t="shared" ref="D135:E135" si="27">SUM(D136:D138)</f>
        <v>73508.34</v>
      </c>
      <c r="E135" s="60">
        <f t="shared" si="27"/>
        <v>95609.86</v>
      </c>
      <c r="F135" s="45">
        <f t="shared" si="26"/>
        <v>130.06668358991647</v>
      </c>
    </row>
    <row r="136" spans="1:6" ht="12.75" customHeight="1" x14ac:dyDescent="0.25">
      <c r="A136" s="63">
        <v>6711</v>
      </c>
      <c r="B136" s="65" t="s">
        <v>275</v>
      </c>
      <c r="C136" s="247" t="s">
        <v>276</v>
      </c>
      <c r="D136" s="194">
        <v>73508.34</v>
      </c>
      <c r="E136" s="194">
        <v>95609.86</v>
      </c>
      <c r="F136" s="45">
        <f t="shared" si="26"/>
        <v>130.06668358991647</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815578.4800000001</v>
      </c>
      <c r="E152" s="60">
        <f>E153+E164+E202+E221+E230+E262+E273</f>
        <v>669650.56000000006</v>
      </c>
      <c r="F152" s="45">
        <f t="shared" si="26"/>
        <v>82.107433732189691</v>
      </c>
    </row>
    <row r="153" spans="1:6" ht="12.75" customHeight="1" x14ac:dyDescent="0.25">
      <c r="A153" s="63">
        <v>31</v>
      </c>
      <c r="B153" s="64" t="s">
        <v>308</v>
      </c>
      <c r="C153" s="247" t="s">
        <v>3</v>
      </c>
      <c r="D153" s="60">
        <f t="shared" ref="D153:E153" si="30">D154+D159+D160</f>
        <v>686374.60000000009</v>
      </c>
      <c r="E153" s="60">
        <f t="shared" si="30"/>
        <v>564394.38</v>
      </c>
      <c r="F153" s="45">
        <f t="shared" si="26"/>
        <v>82.22833129314516</v>
      </c>
    </row>
    <row r="154" spans="1:6" ht="12.75" customHeight="1" x14ac:dyDescent="0.25">
      <c r="A154" s="63">
        <v>311</v>
      </c>
      <c r="B154" s="64" t="s">
        <v>309</v>
      </c>
      <c r="C154" s="247" t="s">
        <v>310</v>
      </c>
      <c r="D154" s="60">
        <f t="shared" ref="D154:E154" si="31">SUM(D155:D158)</f>
        <v>584304.23</v>
      </c>
      <c r="E154" s="60">
        <f t="shared" si="31"/>
        <v>480824.10000000003</v>
      </c>
      <c r="F154" s="45">
        <f t="shared" si="26"/>
        <v>82.290025523176524</v>
      </c>
    </row>
    <row r="155" spans="1:6" ht="12.75" customHeight="1" x14ac:dyDescent="0.25">
      <c r="A155" s="63">
        <v>3111</v>
      </c>
      <c r="B155" s="64" t="s">
        <v>311</v>
      </c>
      <c r="C155" s="247" t="s">
        <v>312</v>
      </c>
      <c r="D155" s="194">
        <v>581570.03</v>
      </c>
      <c r="E155" s="194">
        <v>476042.45</v>
      </c>
      <c r="F155" s="45">
        <f t="shared" si="26"/>
        <v>81.854708022007244</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2734.2</v>
      </c>
      <c r="E157" s="194">
        <v>4781.6499999999996</v>
      </c>
      <c r="F157" s="45">
        <f t="shared" si="26"/>
        <v>174.88296393826349</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5861.31</v>
      </c>
      <c r="E159" s="194">
        <v>4234.2299999999996</v>
      </c>
      <c r="F159" s="45">
        <f t="shared" si="26"/>
        <v>72.240335351653457</v>
      </c>
    </row>
    <row r="160" spans="1:6" ht="12.75" customHeight="1" x14ac:dyDescent="0.25">
      <c r="A160" s="63">
        <v>313</v>
      </c>
      <c r="B160" s="65" t="s">
        <v>321</v>
      </c>
      <c r="C160" s="247" t="s">
        <v>322</v>
      </c>
      <c r="D160" s="60">
        <f t="shared" ref="D160:E160" si="32">SUM(D161:D163)</f>
        <v>96209.06</v>
      </c>
      <c r="E160" s="60">
        <f t="shared" si="32"/>
        <v>79336.05</v>
      </c>
      <c r="F160" s="45">
        <f t="shared" si="26"/>
        <v>82.462140259971363</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96209.06</v>
      </c>
      <c r="E162" s="194">
        <v>79336.05</v>
      </c>
      <c r="F162" s="45">
        <f t="shared" si="26"/>
        <v>82.462140259971363</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129203.88000000002</v>
      </c>
      <c r="E164" s="60">
        <f>E165+E170+E178+E188+E189+E194</f>
        <v>105256.18</v>
      </c>
      <c r="F164" s="45">
        <f t="shared" si="26"/>
        <v>81.465185101252359</v>
      </c>
    </row>
    <row r="165" spans="1:6" ht="12.75" customHeight="1" x14ac:dyDescent="0.25">
      <c r="A165" s="63">
        <v>321</v>
      </c>
      <c r="B165" s="64" t="s">
        <v>331</v>
      </c>
      <c r="C165" s="247" t="s">
        <v>332</v>
      </c>
      <c r="D165" s="60">
        <f t="shared" ref="D165:E165" si="33">SUM(D166:D169)</f>
        <v>21058.1</v>
      </c>
      <c r="E165" s="60">
        <f t="shared" si="33"/>
        <v>21566.719999999998</v>
      </c>
      <c r="F165" s="45">
        <f t="shared" si="26"/>
        <v>102.41531762124787</v>
      </c>
    </row>
    <row r="166" spans="1:6" ht="12.75" customHeight="1" x14ac:dyDescent="0.25">
      <c r="A166" s="63">
        <v>3211</v>
      </c>
      <c r="B166" s="64" t="s">
        <v>333</v>
      </c>
      <c r="C166" s="247" t="s">
        <v>334</v>
      </c>
      <c r="D166" s="194">
        <v>0</v>
      </c>
      <c r="E166" s="194">
        <v>2895.37</v>
      </c>
      <c r="F166" s="45" t="str">
        <f t="shared" si="26"/>
        <v>-</v>
      </c>
    </row>
    <row r="167" spans="1:6" ht="12.75" customHeight="1" x14ac:dyDescent="0.25">
      <c r="A167" s="63">
        <v>3212</v>
      </c>
      <c r="B167" s="64" t="s">
        <v>335</v>
      </c>
      <c r="C167" s="247" t="s">
        <v>336</v>
      </c>
      <c r="D167" s="194">
        <v>21058.1</v>
      </c>
      <c r="E167" s="194">
        <v>18141.849999999999</v>
      </c>
      <c r="F167" s="45">
        <f t="shared" si="26"/>
        <v>86.151409671337859</v>
      </c>
    </row>
    <row r="168" spans="1:6" ht="12.75" customHeight="1" x14ac:dyDescent="0.25">
      <c r="A168" s="63">
        <v>3213</v>
      </c>
      <c r="B168" s="64" t="s">
        <v>337</v>
      </c>
      <c r="C168" s="247" t="s">
        <v>338</v>
      </c>
      <c r="D168" s="194">
        <v>0</v>
      </c>
      <c r="E168" s="194">
        <v>180</v>
      </c>
      <c r="F168" s="45" t="str">
        <f t="shared" si="26"/>
        <v>-</v>
      </c>
    </row>
    <row r="169" spans="1:6" ht="12.75" customHeight="1" x14ac:dyDescent="0.25">
      <c r="A169" s="63">
        <v>3214</v>
      </c>
      <c r="B169" s="64" t="s">
        <v>339</v>
      </c>
      <c r="C169" s="247" t="s">
        <v>340</v>
      </c>
      <c r="D169" s="194">
        <v>0</v>
      </c>
      <c r="E169" s="194">
        <v>349.5</v>
      </c>
      <c r="F169" s="45" t="str">
        <f t="shared" si="26"/>
        <v>-</v>
      </c>
    </row>
    <row r="170" spans="1:6" ht="12.75" customHeight="1" x14ac:dyDescent="0.25">
      <c r="A170" s="63">
        <v>322</v>
      </c>
      <c r="B170" s="64" t="s">
        <v>341</v>
      </c>
      <c r="C170" s="247" t="s">
        <v>342</v>
      </c>
      <c r="D170" s="60">
        <f t="shared" ref="D170:E170" si="34">SUM(D171:D177)</f>
        <v>49935.44000000001</v>
      </c>
      <c r="E170" s="60">
        <f t="shared" si="34"/>
        <v>45344.76</v>
      </c>
      <c r="F170" s="45">
        <f t="shared" si="26"/>
        <v>90.806769701037965</v>
      </c>
    </row>
    <row r="171" spans="1:6" ht="12.75" customHeight="1" x14ac:dyDescent="0.25">
      <c r="A171" s="63">
        <v>3221</v>
      </c>
      <c r="B171" s="64" t="s">
        <v>343</v>
      </c>
      <c r="C171" s="247" t="s">
        <v>344</v>
      </c>
      <c r="D171" s="194">
        <v>1264.8699999999999</v>
      </c>
      <c r="E171" s="194">
        <v>5378.84</v>
      </c>
      <c r="F171" s="45">
        <f t="shared" si="26"/>
        <v>425.24844450417839</v>
      </c>
    </row>
    <row r="172" spans="1:6" ht="12.75" customHeight="1" x14ac:dyDescent="0.25">
      <c r="A172" s="63">
        <v>3222</v>
      </c>
      <c r="B172" s="64" t="s">
        <v>345</v>
      </c>
      <c r="C172" s="247" t="s">
        <v>346</v>
      </c>
      <c r="D172" s="194">
        <v>37335.86</v>
      </c>
      <c r="E172" s="194">
        <v>26307.68</v>
      </c>
      <c r="F172" s="45">
        <f t="shared" si="26"/>
        <v>70.462231216851578</v>
      </c>
    </row>
    <row r="173" spans="1:6" ht="12.75" customHeight="1" x14ac:dyDescent="0.25">
      <c r="A173" s="63">
        <v>3223</v>
      </c>
      <c r="B173" s="65" t="s">
        <v>347</v>
      </c>
      <c r="C173" s="247" t="s">
        <v>348</v>
      </c>
      <c r="D173" s="194">
        <v>10971.84</v>
      </c>
      <c r="E173" s="194">
        <v>12732.73</v>
      </c>
      <c r="F173" s="45">
        <f t="shared" si="26"/>
        <v>116.04917680170325</v>
      </c>
    </row>
    <row r="174" spans="1:6" ht="12.75" customHeight="1" x14ac:dyDescent="0.25">
      <c r="A174" s="63">
        <v>3224</v>
      </c>
      <c r="B174" s="65" t="s">
        <v>349</v>
      </c>
      <c r="C174" s="247" t="s">
        <v>350</v>
      </c>
      <c r="D174" s="194">
        <v>362.87</v>
      </c>
      <c r="E174" s="194">
        <v>925.51</v>
      </c>
      <c r="F174" s="45">
        <f t="shared" si="26"/>
        <v>255.05277372061622</v>
      </c>
    </row>
    <row r="175" spans="1:6" ht="12.75" customHeight="1" x14ac:dyDescent="0.25">
      <c r="A175" s="63">
        <v>3225</v>
      </c>
      <c r="B175" s="65" t="s">
        <v>351</v>
      </c>
      <c r="C175" s="247" t="s">
        <v>352</v>
      </c>
      <c r="D175" s="194">
        <v>0</v>
      </c>
      <c r="E175" s="194"/>
      <c r="F175" s="45" t="str">
        <f t="shared" si="26"/>
        <v>-</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55788.23</v>
      </c>
      <c r="E178" s="60">
        <f t="shared" si="35"/>
        <v>37215.919999999998</v>
      </c>
      <c r="F178" s="45">
        <f t="shared" si="26"/>
        <v>66.70926824529117</v>
      </c>
    </row>
    <row r="179" spans="1:6" ht="12.75" customHeight="1" x14ac:dyDescent="0.25">
      <c r="A179" s="63">
        <v>3231</v>
      </c>
      <c r="B179" s="65" t="s">
        <v>359</v>
      </c>
      <c r="C179" s="247" t="s">
        <v>360</v>
      </c>
      <c r="D179" s="194">
        <v>328.33</v>
      </c>
      <c r="E179" s="194">
        <v>268.3</v>
      </c>
      <c r="F179" s="45">
        <f t="shared" si="26"/>
        <v>81.716565650412704</v>
      </c>
    </row>
    <row r="180" spans="1:6" ht="12.75" customHeight="1" x14ac:dyDescent="0.25">
      <c r="A180" s="63">
        <v>3232</v>
      </c>
      <c r="B180" s="65" t="s">
        <v>361</v>
      </c>
      <c r="C180" s="247" t="s">
        <v>362</v>
      </c>
      <c r="D180" s="194">
        <v>2572.6799999999998</v>
      </c>
      <c r="E180" s="194">
        <v>6246.25</v>
      </c>
      <c r="F180" s="45">
        <f t="shared" si="26"/>
        <v>242.79156366124042</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1519.71</v>
      </c>
      <c r="E182" s="194">
        <v>1703.52</v>
      </c>
      <c r="F182" s="45">
        <f t="shared" si="26"/>
        <v>112.09507077008114</v>
      </c>
    </row>
    <row r="183" spans="1:6" ht="12.75" customHeight="1" x14ac:dyDescent="0.25">
      <c r="A183" s="63">
        <v>3235</v>
      </c>
      <c r="B183" s="64" t="s">
        <v>367</v>
      </c>
      <c r="C183" s="247" t="s">
        <v>368</v>
      </c>
      <c r="D183" s="194">
        <v>48102.51</v>
      </c>
      <c r="E183" s="194">
        <v>22130</v>
      </c>
      <c r="F183" s="45">
        <f t="shared" si="26"/>
        <v>46.005915283838618</v>
      </c>
    </row>
    <row r="184" spans="1:6" ht="12.75" customHeight="1" x14ac:dyDescent="0.25">
      <c r="A184" s="63">
        <v>3236</v>
      </c>
      <c r="B184" s="64" t="s">
        <v>369</v>
      </c>
      <c r="C184" s="247" t="s">
        <v>370</v>
      </c>
      <c r="D184" s="194">
        <v>60</v>
      </c>
      <c r="E184" s="194"/>
      <c r="F184" s="45">
        <f t="shared" si="26"/>
        <v>0</v>
      </c>
    </row>
    <row r="185" spans="1:6" ht="12.75" customHeight="1" x14ac:dyDescent="0.25">
      <c r="A185" s="63">
        <v>3237</v>
      </c>
      <c r="B185" s="64" t="s">
        <v>371</v>
      </c>
      <c r="C185" s="247" t="s">
        <v>372</v>
      </c>
      <c r="D185" s="194">
        <v>2405.4</v>
      </c>
      <c r="E185" s="194">
        <v>5781.87</v>
      </c>
      <c r="F185" s="45">
        <f t="shared" si="26"/>
        <v>240.37041656273382</v>
      </c>
    </row>
    <row r="186" spans="1:6" ht="12.75" customHeight="1" x14ac:dyDescent="0.25">
      <c r="A186" s="63">
        <v>3238</v>
      </c>
      <c r="B186" s="64" t="s">
        <v>373</v>
      </c>
      <c r="C186" s="247" t="s">
        <v>374</v>
      </c>
      <c r="D186" s="194">
        <v>625.28</v>
      </c>
      <c r="E186" s="194">
        <v>950.38</v>
      </c>
      <c r="F186" s="45">
        <f t="shared" si="26"/>
        <v>151.99270726714434</v>
      </c>
    </row>
    <row r="187" spans="1:6" ht="12.75" customHeight="1" x14ac:dyDescent="0.25">
      <c r="A187" s="63">
        <v>3239</v>
      </c>
      <c r="B187" s="64" t="s">
        <v>375</v>
      </c>
      <c r="C187" s="247" t="s">
        <v>376</v>
      </c>
      <c r="D187" s="194">
        <v>174.32</v>
      </c>
      <c r="E187" s="194">
        <v>135.6</v>
      </c>
      <c r="F187" s="45">
        <f t="shared" si="26"/>
        <v>77.787976135842129</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2422.11</v>
      </c>
      <c r="E194" s="60">
        <f t="shared" si="36"/>
        <v>1128.78</v>
      </c>
      <c r="F194" s="45">
        <f t="shared" si="26"/>
        <v>46.603168311926375</v>
      </c>
    </row>
    <row r="195" spans="1:6" ht="12.75" customHeight="1" x14ac:dyDescent="0.25">
      <c r="A195" s="63">
        <v>3291</v>
      </c>
      <c r="B195" s="183" t="s">
        <v>391</v>
      </c>
      <c r="C195" s="247" t="s">
        <v>392</v>
      </c>
      <c r="D195" s="194">
        <v>0</v>
      </c>
      <c r="E195" s="194">
        <v>261.27999999999997</v>
      </c>
      <c r="F195" s="45" t="str">
        <f t="shared" si="26"/>
        <v>-</v>
      </c>
    </row>
    <row r="196" spans="1:6" ht="12.75" customHeight="1" x14ac:dyDescent="0.25">
      <c r="A196" s="63">
        <v>3292</v>
      </c>
      <c r="B196" s="64" t="s">
        <v>393</v>
      </c>
      <c r="C196" s="247" t="s">
        <v>394</v>
      </c>
      <c r="D196" s="194">
        <v>0</v>
      </c>
      <c r="E196" s="194">
        <v>52.87</v>
      </c>
      <c r="F196" s="45" t="str">
        <f t="shared" si="26"/>
        <v>-</v>
      </c>
    </row>
    <row r="197" spans="1:6" ht="12.75" customHeight="1" x14ac:dyDescent="0.25">
      <c r="A197" s="63">
        <v>3293</v>
      </c>
      <c r="B197" s="64" t="s">
        <v>395</v>
      </c>
      <c r="C197" s="247" t="s">
        <v>396</v>
      </c>
      <c r="D197" s="194">
        <v>47.11</v>
      </c>
      <c r="E197" s="194">
        <v>92.63</v>
      </c>
      <c r="F197" s="45">
        <f t="shared" si="26"/>
        <v>196.62492039906601</v>
      </c>
    </row>
    <row r="198" spans="1:6" ht="12.75" customHeight="1" x14ac:dyDescent="0.25">
      <c r="A198" s="63">
        <v>3294</v>
      </c>
      <c r="B198" s="64" t="s">
        <v>397</v>
      </c>
      <c r="C198" s="247" t="s">
        <v>398</v>
      </c>
      <c r="D198" s="194">
        <v>125</v>
      </c>
      <c r="E198" s="194">
        <v>140</v>
      </c>
      <c r="F198" s="45">
        <f t="shared" si="26"/>
        <v>112.00000000000001</v>
      </c>
    </row>
    <row r="199" spans="1:6" ht="12.75" customHeight="1" x14ac:dyDescent="0.25">
      <c r="A199" s="63">
        <v>3295</v>
      </c>
      <c r="B199" s="64" t="s">
        <v>399</v>
      </c>
      <c r="C199" s="247" t="s">
        <v>400</v>
      </c>
      <c r="D199" s="194">
        <v>2250</v>
      </c>
      <c r="E199" s="194">
        <v>582</v>
      </c>
      <c r="F199" s="45">
        <f t="shared" si="26"/>
        <v>25.866666666666667</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0</v>
      </c>
      <c r="E201" s="194"/>
      <c r="F201" s="45" t="str">
        <f t="shared" si="26"/>
        <v>-</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815578.4800000001</v>
      </c>
      <c r="E299" s="60">
        <f>E152-E297+E298</f>
        <v>669650.56000000006</v>
      </c>
      <c r="F299" s="45">
        <f t="shared" si="68"/>
        <v>82.107433732189691</v>
      </c>
    </row>
    <row r="300" spans="1:6" ht="12.75" customHeight="1" x14ac:dyDescent="0.25">
      <c r="A300" s="63" t="s">
        <v>581</v>
      </c>
      <c r="B300" s="64" t="s">
        <v>592</v>
      </c>
      <c r="C300" s="247" t="s">
        <v>593</v>
      </c>
      <c r="D300" s="60">
        <f>IF(D6&gt;=D299,D6-D299,0)</f>
        <v>0</v>
      </c>
      <c r="E300" s="60">
        <f>IF(E6&gt;=E299,E6-E299,0)</f>
        <v>40019.579999999958</v>
      </c>
      <c r="F300" s="45" t="str">
        <f t="shared" si="68"/>
        <v>-</v>
      </c>
    </row>
    <row r="301" spans="1:6" ht="12.75" customHeight="1" x14ac:dyDescent="0.25">
      <c r="A301" s="63" t="s">
        <v>581</v>
      </c>
      <c r="B301" s="64" t="s">
        <v>594</v>
      </c>
      <c r="C301" s="247" t="s">
        <v>595</v>
      </c>
      <c r="D301" s="60">
        <f>IF(D299&gt;=D6,D299-D6,0)</f>
        <v>113499.39000000013</v>
      </c>
      <c r="E301" s="60">
        <f>IF(E299&gt;=E6,E299-E6,0)</f>
        <v>0</v>
      </c>
      <c r="F301" s="45">
        <f t="shared" si="68"/>
        <v>0</v>
      </c>
    </row>
    <row r="302" spans="1:6" ht="12.75" customHeight="1" x14ac:dyDescent="0.25">
      <c r="A302" s="63">
        <v>92211</v>
      </c>
      <c r="B302" s="64" t="s">
        <v>596</v>
      </c>
      <c r="C302" s="247" t="s">
        <v>597</v>
      </c>
      <c r="D302" s="194">
        <v>207083.43</v>
      </c>
      <c r="E302" s="194">
        <v>0</v>
      </c>
      <c r="F302" s="45">
        <f t="shared" si="68"/>
        <v>0</v>
      </c>
    </row>
    <row r="303" spans="1:6" ht="12.75" customHeight="1" x14ac:dyDescent="0.25">
      <c r="A303" s="63">
        <v>92221</v>
      </c>
      <c r="B303" s="64" t="s">
        <v>598</v>
      </c>
      <c r="C303" s="247" t="s">
        <v>599</v>
      </c>
      <c r="D303" s="194">
        <v>0</v>
      </c>
      <c r="E303" s="194">
        <v>198309.63</v>
      </c>
      <c r="F303" s="45" t="str">
        <f t="shared" si="68"/>
        <v>-</v>
      </c>
    </row>
    <row r="304" spans="1:6" ht="12.75" customHeight="1" x14ac:dyDescent="0.25">
      <c r="A304" s="63">
        <v>96</v>
      </c>
      <c r="B304" s="220" t="s">
        <v>600</v>
      </c>
      <c r="C304" s="247" t="s">
        <v>601</v>
      </c>
      <c r="D304" s="194">
        <v>173607.85</v>
      </c>
      <c r="E304" s="194">
        <v>220520.15000000002</v>
      </c>
      <c r="F304" s="45">
        <f t="shared" si="68"/>
        <v>127.02199238110489</v>
      </c>
    </row>
    <row r="305" spans="1:6" ht="12" x14ac:dyDescent="0.25">
      <c r="A305" s="63">
        <v>9661</v>
      </c>
      <c r="B305" s="220" t="s">
        <v>602</v>
      </c>
      <c r="C305" s="247" t="s">
        <v>603</v>
      </c>
      <c r="D305" s="194">
        <v>19924.240000000002</v>
      </c>
      <c r="E305" s="194">
        <v>23385.57</v>
      </c>
      <c r="F305" s="45">
        <f t="shared" si="68"/>
        <v>117.3724568666107</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80" t="s">
        <v>606</v>
      </c>
      <c r="B307" s="38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62075.21</v>
      </c>
      <c r="E360" s="60">
        <f t="shared" si="86"/>
        <v>3803.6</v>
      </c>
      <c r="F360" s="45">
        <f t="shared" si="72"/>
        <v>6.1274057711605003</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4075.21</v>
      </c>
      <c r="E373" s="60">
        <f t="shared" si="90"/>
        <v>3803.6</v>
      </c>
      <c r="F373" s="45">
        <f t="shared" si="72"/>
        <v>93.335067395299873</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3454.11</v>
      </c>
      <c r="E379" s="60">
        <f t="shared" si="92"/>
        <v>3803.6</v>
      </c>
      <c r="F379" s="45">
        <f t="shared" si="72"/>
        <v>110.11809120149618</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3454.11</v>
      </c>
      <c r="E385" s="194">
        <v>3803.6</v>
      </c>
      <c r="F385" s="45">
        <f t="shared" si="72"/>
        <v>110.11809120149618</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621.1</v>
      </c>
      <c r="E393" s="60">
        <f t="shared" si="94"/>
        <v>0</v>
      </c>
      <c r="F393" s="45">
        <f t="shared" si="72"/>
        <v>0</v>
      </c>
    </row>
    <row r="394" spans="1:6" ht="12.75" customHeight="1" x14ac:dyDescent="0.25">
      <c r="A394" s="63">
        <v>4241</v>
      </c>
      <c r="B394" s="64" t="s">
        <v>756</v>
      </c>
      <c r="C394" s="247" t="s">
        <v>757</v>
      </c>
      <c r="D394" s="194">
        <v>621.1</v>
      </c>
      <c r="E394" s="194"/>
      <c r="F394" s="45">
        <f t="shared" si="72"/>
        <v>0</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58000</v>
      </c>
      <c r="E412" s="60">
        <f t="shared" si="100"/>
        <v>0</v>
      </c>
      <c r="F412" s="45">
        <f t="shared" si="72"/>
        <v>0</v>
      </c>
    </row>
    <row r="413" spans="1:6" ht="12.75" customHeight="1" x14ac:dyDescent="0.25">
      <c r="A413" s="63">
        <v>451</v>
      </c>
      <c r="B413" s="64" t="s">
        <v>784</v>
      </c>
      <c r="C413" s="247" t="s">
        <v>785</v>
      </c>
      <c r="D413" s="194">
        <v>58000</v>
      </c>
      <c r="E413" s="194"/>
      <c r="F413" s="45">
        <f t="shared" si="72"/>
        <v>0</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62075.21</v>
      </c>
      <c r="E418" s="60">
        <f t="shared" si="102"/>
        <v>3803.6</v>
      </c>
      <c r="F418" s="45">
        <f t="shared" si="72"/>
        <v>6.1274057711605003</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702079.09</v>
      </c>
      <c r="E422" s="60">
        <f>E6+E308</f>
        <v>709670.14</v>
      </c>
      <c r="F422" s="45">
        <f t="shared" si="72"/>
        <v>101.08122433898438</v>
      </c>
    </row>
    <row r="423" spans="1:6" ht="12.75" customHeight="1" x14ac:dyDescent="0.25">
      <c r="A423" s="63" t="s">
        <v>581</v>
      </c>
      <c r="B423" s="64" t="s">
        <v>804</v>
      </c>
      <c r="C423" s="247" t="s">
        <v>805</v>
      </c>
      <c r="D423" s="60">
        <f t="shared" ref="D423:E423" si="103">D299+D360</f>
        <v>877653.69000000006</v>
      </c>
      <c r="E423" s="60">
        <f t="shared" si="103"/>
        <v>673454.16</v>
      </c>
      <c r="F423" s="45">
        <f t="shared" si="72"/>
        <v>76.733473313374887</v>
      </c>
    </row>
    <row r="424" spans="1:6" ht="12.75" customHeight="1" x14ac:dyDescent="0.25">
      <c r="A424" s="63" t="s">
        <v>581</v>
      </c>
      <c r="B424" s="64" t="s">
        <v>806</v>
      </c>
      <c r="C424" s="247" t="s">
        <v>807</v>
      </c>
      <c r="D424" s="60">
        <f t="shared" ref="D424:E424" si="104">IF(D422&gt;=D423,D422-D423,0)</f>
        <v>0</v>
      </c>
      <c r="E424" s="60">
        <f t="shared" si="104"/>
        <v>36215.979999999981</v>
      </c>
      <c r="F424" s="45" t="str">
        <f t="shared" si="72"/>
        <v>-</v>
      </c>
    </row>
    <row r="425" spans="1:6" ht="12.75" customHeight="1" x14ac:dyDescent="0.25">
      <c r="A425" s="63" t="s">
        <v>581</v>
      </c>
      <c r="B425" s="64" t="s">
        <v>808</v>
      </c>
      <c r="C425" s="247" t="s">
        <v>809</v>
      </c>
      <c r="D425" s="60">
        <f t="shared" ref="D425:E425" si="105">IF(D423&gt;=D422,D423-D422,0)</f>
        <v>175574.60000000009</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207083.43</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198309.63</v>
      </c>
      <c r="F427" s="45" t="str">
        <f t="shared" si="72"/>
        <v>-</v>
      </c>
    </row>
    <row r="428" spans="1:6" ht="22.8" x14ac:dyDescent="0.25">
      <c r="A428" s="249" t="s">
        <v>815</v>
      </c>
      <c r="B428" s="243" t="s">
        <v>816</v>
      </c>
      <c r="C428" s="250" t="s">
        <v>817</v>
      </c>
      <c r="D428" s="81">
        <f t="shared" ref="D428:E428" si="108">D304+D421</f>
        <v>173607.85</v>
      </c>
      <c r="E428" s="81">
        <f t="shared" si="108"/>
        <v>220520.15000000002</v>
      </c>
      <c r="F428" s="61">
        <f t="shared" si="72"/>
        <v>127.02199238110489</v>
      </c>
    </row>
    <row r="429" spans="1:6" s="55" customFormat="1" ht="20.100000000000001" customHeight="1" x14ac:dyDescent="0.25">
      <c r="A429" s="380" t="s">
        <v>818</v>
      </c>
      <c r="B429" s="38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702079.09</v>
      </c>
      <c r="E643" s="60">
        <f>E422+E430</f>
        <v>709670.14</v>
      </c>
      <c r="F643" s="45">
        <f t="shared" si="109"/>
        <v>101.08122433898438</v>
      </c>
    </row>
    <row r="644" spans="1:6" ht="12.75" customHeight="1" x14ac:dyDescent="0.25">
      <c r="A644" s="63" t="s">
        <v>581</v>
      </c>
      <c r="B644" s="64" t="s">
        <v>1237</v>
      </c>
      <c r="C644" s="247" t="s">
        <v>1238</v>
      </c>
      <c r="D644" s="60">
        <f>D423+D535</f>
        <v>877653.69000000006</v>
      </c>
      <c r="E644" s="60">
        <f>E423+E535</f>
        <v>673454.16</v>
      </c>
      <c r="F644" s="45">
        <f t="shared" si="109"/>
        <v>76.733473313374887</v>
      </c>
    </row>
    <row r="645" spans="1:6" ht="12.75" customHeight="1" x14ac:dyDescent="0.25">
      <c r="A645" s="63" t="s">
        <v>581</v>
      </c>
      <c r="B645" s="64" t="s">
        <v>1239</v>
      </c>
      <c r="C645" s="247" t="s">
        <v>1240</v>
      </c>
      <c r="D645" s="60">
        <f t="shared" ref="D645:E645" si="163">IF(D643&gt;=D644,D643-D644,0)</f>
        <v>0</v>
      </c>
      <c r="E645" s="60">
        <f t="shared" si="163"/>
        <v>36215.979999999981</v>
      </c>
      <c r="F645" s="45" t="str">
        <f t="shared" si="109"/>
        <v>-</v>
      </c>
    </row>
    <row r="646" spans="1:6" ht="12.75" customHeight="1" x14ac:dyDescent="0.25">
      <c r="A646" s="63" t="s">
        <v>581</v>
      </c>
      <c r="B646" s="64" t="s">
        <v>1241</v>
      </c>
      <c r="C646" s="247" t="s">
        <v>1242</v>
      </c>
      <c r="D646" s="60">
        <f t="shared" ref="D646:E646" si="164">IF(D644&gt;=D643,D644-D643,0)</f>
        <v>175574.60000000009</v>
      </c>
      <c r="E646" s="60">
        <f t="shared" si="164"/>
        <v>0</v>
      </c>
      <c r="F646" s="45">
        <f t="shared" si="109"/>
        <v>0</v>
      </c>
    </row>
    <row r="647" spans="1:6" ht="22.8" x14ac:dyDescent="0.25">
      <c r="A647" s="251" t="s">
        <v>1243</v>
      </c>
      <c r="B647" s="64" t="s">
        <v>1244</v>
      </c>
      <c r="C647" s="252" t="s">
        <v>1243</v>
      </c>
      <c r="D647" s="60">
        <f>IF(D426-D427+D641-D642&gt;=0,D426-D427+D641-D642,0)</f>
        <v>207083.43</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198309.63</v>
      </c>
      <c r="F648" s="45" t="str">
        <f t="shared" si="109"/>
        <v>-</v>
      </c>
    </row>
    <row r="649" spans="1:6" ht="22.8" x14ac:dyDescent="0.25">
      <c r="A649" s="63" t="s">
        <v>581</v>
      </c>
      <c r="B649" s="64" t="s">
        <v>1247</v>
      </c>
      <c r="C649" s="247" t="s">
        <v>1248</v>
      </c>
      <c r="D649" s="60">
        <f t="shared" ref="D649:E649" si="165">IF(D645+D647-D646-D648&gt;=0,D645+D647-D646-D648,0)</f>
        <v>31508.8299999999</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162093.65000000002</v>
      </c>
      <c r="F650" s="45" t="str">
        <f t="shared" si="109"/>
        <v>-</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80" t="s">
        <v>1253</v>
      </c>
      <c r="B652" s="381"/>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82</v>
      </c>
      <c r="E658" s="253">
        <v>83</v>
      </c>
      <c r="F658" s="45">
        <f t="shared" si="167"/>
        <v>101.21951219512195</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73</v>
      </c>
      <c r="E660" s="253">
        <v>73</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560365.35</v>
      </c>
      <c r="E683" s="192">
        <v>602025.65</v>
      </c>
      <c r="F683" s="71">
        <f t="shared" si="167"/>
        <v>107.43448894547103</v>
      </c>
    </row>
    <row r="684" spans="1:6" ht="22.8" x14ac:dyDescent="0.25">
      <c r="A684" s="70">
        <v>63613</v>
      </c>
      <c r="B684" s="182" t="s">
        <v>1317</v>
      </c>
      <c r="C684" s="278" t="s">
        <v>1318</v>
      </c>
      <c r="D684" s="192">
        <v>3444.4</v>
      </c>
      <c r="E684" s="192">
        <v>5570.63</v>
      </c>
      <c r="F684" s="71">
        <f t="shared" si="167"/>
        <v>161.73005458134944</v>
      </c>
    </row>
    <row r="685" spans="1:6" ht="22.8" x14ac:dyDescent="0.25">
      <c r="A685" s="63">
        <v>63622</v>
      </c>
      <c r="B685" s="244" t="s">
        <v>1319</v>
      </c>
      <c r="C685" s="247" t="s">
        <v>1320</v>
      </c>
      <c r="D685" s="194">
        <v>621.14</v>
      </c>
      <c r="E685" s="194"/>
      <c r="F685" s="45">
        <f t="shared" si="167"/>
        <v>0</v>
      </c>
    </row>
    <row r="686" spans="1:6" ht="22.8" x14ac:dyDescent="0.25">
      <c r="A686" s="63">
        <v>63623</v>
      </c>
      <c r="B686" s="244" t="s">
        <v>1321</v>
      </c>
      <c r="C686" s="247" t="s">
        <v>1322</v>
      </c>
      <c r="D686" s="194">
        <v>58000</v>
      </c>
      <c r="E686" s="194"/>
      <c r="F686" s="45">
        <f t="shared" si="167"/>
        <v>0</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6139.86</v>
      </c>
      <c r="E724" s="192">
        <v>6464</v>
      </c>
      <c r="F724" s="71">
        <f t="shared" si="167"/>
        <v>105.27927346877617</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441.44</v>
      </c>
      <c r="E733" s="192"/>
      <c r="F733" s="71">
        <f t="shared" si="167"/>
        <v>0</v>
      </c>
    </row>
    <row r="734" spans="1:6" ht="12.75" customHeight="1" x14ac:dyDescent="0.25">
      <c r="A734" s="70">
        <v>32121</v>
      </c>
      <c r="B734" s="65" t="s">
        <v>1397</v>
      </c>
      <c r="C734" s="278" t="s">
        <v>1398</v>
      </c>
      <c r="D734" s="192">
        <v>21058.1</v>
      </c>
      <c r="E734" s="192">
        <v>18141.849999999999</v>
      </c>
      <c r="F734" s="71">
        <f t="shared" si="167"/>
        <v>86.151409671337859</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60</v>
      </c>
      <c r="E736" s="194"/>
      <c r="F736" s="45">
        <f t="shared" si="167"/>
        <v>0</v>
      </c>
    </row>
    <row r="737" spans="1:6" ht="12.75" customHeight="1" x14ac:dyDescent="0.25">
      <c r="A737" s="63" t="s">
        <v>1403</v>
      </c>
      <c r="B737" s="64" t="s">
        <v>1404</v>
      </c>
      <c r="C737" s="247" t="s">
        <v>1403</v>
      </c>
      <c r="D737" s="194">
        <v>2149.4</v>
      </c>
      <c r="E737" s="194">
        <v>1348.38</v>
      </c>
      <c r="F737" s="45">
        <f t="shared" si="167"/>
        <v>62.732855680655064</v>
      </c>
    </row>
    <row r="738" spans="1:6" ht="12.75" customHeight="1" x14ac:dyDescent="0.25">
      <c r="A738" s="63" t="s">
        <v>1405</v>
      </c>
      <c r="B738" s="64" t="s">
        <v>1406</v>
      </c>
      <c r="C738" s="247" t="s">
        <v>1405</v>
      </c>
      <c r="D738" s="194">
        <v>256</v>
      </c>
      <c r="E738" s="194">
        <v>449.46</v>
      </c>
      <c r="F738" s="45">
        <f t="shared" si="167"/>
        <v>175.5703125</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2250</v>
      </c>
      <c r="E744" s="192">
        <v>582</v>
      </c>
      <c r="F744" s="71">
        <f t="shared" si="170"/>
        <v>25.866666666666667</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6" t="s">
        <v>1947</v>
      </c>
      <c r="B1010" s="37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4"/>
      <c r="E1021" s="375"/>
      <c r="F1021" s="51"/>
    </row>
    <row r="1022" spans="1:6" ht="15" customHeight="1" x14ac:dyDescent="0.25">
      <c r="A1022" s="140"/>
      <c r="B1022" s="163"/>
      <c r="C1022" s="173"/>
      <c r="D1022" s="374"/>
      <c r="E1022" s="37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0" width="14.44140625" style="67" customWidth="1"/>
    <col min="31"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1999</v>
      </c>
      <c r="E3" s="308" t="s">
        <v>2000</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2" x14ac:dyDescent="0.25">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c r="C1" s="268" t="s">
        <v>2</v>
      </c>
      <c r="D1" s="325"/>
      <c r="E1" s="268" t="s">
        <v>4</v>
      </c>
      <c r="F1" s="326"/>
    </row>
    <row r="2" spans="1:25" ht="50.1" customHeight="1" x14ac:dyDescent="0.25">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5">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2487</v>
      </c>
      <c r="C5" s="138" t="s">
        <v>2488</v>
      </c>
      <c r="D5" s="198"/>
      <c r="E5" s="31"/>
      <c r="F5" s="31"/>
      <c r="G5" s="31"/>
      <c r="H5" s="31"/>
      <c r="I5" s="31"/>
      <c r="J5" s="31"/>
      <c r="K5" s="31"/>
      <c r="L5" s="31"/>
      <c r="M5" s="31"/>
      <c r="N5" s="31"/>
      <c r="O5" s="31"/>
      <c r="P5" s="31"/>
      <c r="Q5" s="31"/>
      <c r="R5" s="31"/>
      <c r="S5" s="31"/>
      <c r="T5" s="31"/>
      <c r="U5" s="31"/>
    </row>
    <row r="6" spans="1:24" ht="24" x14ac:dyDescent="0.25">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5">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5">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5">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3.2" x14ac:dyDescent="0.25">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5">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5">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5">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13.2" x14ac:dyDescent="0.25">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5">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3.2" x14ac:dyDescent="0.25">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5">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5">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5">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5">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5">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5">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5">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5">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5">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93"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4" t="s">
        <v>2132</v>
      </c>
      <c r="B1" s="392"/>
      <c r="C1" s="392"/>
      <c r="D1" s="392"/>
      <c r="E1" s="51" t="s">
        <v>2133</v>
      </c>
      <c r="F1" s="51"/>
      <c r="G1" s="51"/>
      <c r="H1" s="51"/>
      <c r="I1" s="51"/>
      <c r="J1" s="51"/>
      <c r="K1" s="51"/>
      <c r="L1" s="51"/>
      <c r="M1" s="51"/>
      <c r="N1" s="51"/>
      <c r="O1" s="51"/>
      <c r="P1" s="51"/>
    </row>
    <row r="2" spans="1:17" ht="37.5" customHeight="1" x14ac:dyDescent="0.25">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5">
      <c r="A3" s="97" t="s">
        <v>2142</v>
      </c>
      <c r="B3" s="98" t="s">
        <v>2143</v>
      </c>
      <c r="C3" s="99" t="s">
        <v>2144</v>
      </c>
      <c r="D3" s="95"/>
      <c r="E3" s="96">
        <f>E4+E14+E23+E298+E341+E344+E346</f>
        <v>0</v>
      </c>
      <c r="F3" s="96">
        <f>F4+F14+F23+F298+F341+F344+F346</f>
        <v>6</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11775</v>
      </c>
      <c r="P3" s="51"/>
    </row>
    <row r="4" spans="1:17" ht="19.5" customHeight="1" x14ac:dyDescent="0.25">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5">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5" t="s">
        <v>2166</v>
      </c>
      <c r="B23" s="396"/>
      <c r="C23" s="397"/>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2384</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5">
      <c r="A242" s="105">
        <v>185</v>
      </c>
      <c r="B242" s="106" t="str">
        <f t="shared" si="16"/>
        <v>Provjera</v>
      </c>
      <c r="C242" s="91" t="s">
        <v>2385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2436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2485</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OŠ</cp:lastModifiedBy>
  <cp:lastPrinted>2026-04-01T08:04:43Z</cp:lastPrinted>
  <dcterms:created xsi:type="dcterms:W3CDTF">2022-04-01T05:14:30Z</dcterms:created>
  <dcterms:modified xsi:type="dcterms:W3CDTF">2026-04-14T09:46:36Z</dcterms:modified>
</cp:coreProperties>
</file>